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61" windowWidth="17025" windowHeight="4035" activeTab="4"/>
  </bookViews>
  <sheets>
    <sheet name="Tests" sheetId="1" r:id="rId1"/>
    <sheet name="v scans" sheetId="2" r:id="rId2"/>
    <sheet name="v scan list prep" sheetId="3" r:id="rId3"/>
    <sheet name="pha2gx" sheetId="4" r:id="rId4"/>
    <sheet name="xray" sheetId="5" r:id="rId5"/>
    <sheet name="how many files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<sst xmlns="http://schemas.openxmlformats.org/spreadsheetml/2006/main" count="425" uniqueCount="160">
  <si>
    <t>Orders</t>
  </si>
  <si>
    <t>Source</t>
  </si>
  <si>
    <t>date</t>
  </si>
  <si>
    <t>page</t>
  </si>
  <si>
    <t>hv</t>
  </si>
  <si>
    <t>index</t>
  </si>
  <si>
    <t>A</t>
  </si>
  <si>
    <t>B</t>
  </si>
  <si>
    <t>Si</t>
  </si>
  <si>
    <t>Qu</t>
  </si>
  <si>
    <t>Ag-L</t>
  </si>
  <si>
    <t>rb3d1ag</t>
  </si>
  <si>
    <t>8-bit (3)</t>
  </si>
  <si>
    <t>8-bit (4)</t>
  </si>
  <si>
    <t>9-bit (1)</t>
  </si>
  <si>
    <t>9-bit (2)</t>
  </si>
  <si>
    <t>Mo-L</t>
  </si>
  <si>
    <t>rb3d1mo-1480</t>
  </si>
  <si>
    <t>rb3d1mo-1450</t>
  </si>
  <si>
    <t>rb4d1mo-1450</t>
  </si>
  <si>
    <t>rb4d1co-1343</t>
  </si>
  <si>
    <t>lots</t>
  </si>
  <si>
    <t>Co-k</t>
  </si>
  <si>
    <t>Ti</t>
  </si>
  <si>
    <t>rb4d1ti-1373</t>
  </si>
  <si>
    <t>Sn-L</t>
  </si>
  <si>
    <t>Ge</t>
  </si>
  <si>
    <t>Mo</t>
  </si>
  <si>
    <t>150?</t>
  </si>
  <si>
    <t>2.x min</t>
  </si>
  <si>
    <t>Cr</t>
  </si>
  <si>
    <t>Cl</t>
  </si>
  <si>
    <t>30 cycles</t>
  </si>
  <si>
    <t>First</t>
  </si>
  <si>
    <t>Third</t>
  </si>
  <si>
    <t>Cal</t>
  </si>
  <si>
    <t>rb3d1cu</t>
  </si>
  <si>
    <t>Second</t>
  </si>
  <si>
    <t>result7a.pro</t>
  </si>
  <si>
    <t>result7b.pro</t>
  </si>
  <si>
    <t>d1c3-1</t>
  </si>
  <si>
    <t>d1c3-3</t>
  </si>
  <si>
    <t>d1c3-3b</t>
  </si>
  <si>
    <t>Ti-ka</t>
  </si>
  <si>
    <t>Cu-kb</t>
  </si>
  <si>
    <t>Cu-ka</t>
  </si>
  <si>
    <t>result7c.pro</t>
  </si>
  <si>
    <t>d1c4-2</t>
  </si>
  <si>
    <t>d1c3-3a</t>
  </si>
  <si>
    <t>BCS-B i.e. wrong one!</t>
  </si>
  <si>
    <t>Element</t>
  </si>
  <si>
    <t>Z</t>
  </si>
  <si>
    <t>ka1</t>
  </si>
  <si>
    <t>ka2</t>
  </si>
  <si>
    <t>kb1</t>
  </si>
  <si>
    <t>la1</t>
  </si>
  <si>
    <t>la2</t>
  </si>
  <si>
    <t>lb1</t>
  </si>
  <si>
    <t>lb2</t>
  </si>
  <si>
    <t>Major</t>
  </si>
  <si>
    <t>Weighted</t>
  </si>
  <si>
    <t>Selected</t>
  </si>
  <si>
    <t>These Energies in eV, source LBNL/Pub-490 Rev 2</t>
  </si>
  <si>
    <t>Energies in keV</t>
  </si>
  <si>
    <t>Wave (Å)</t>
  </si>
  <si>
    <t>E (keV)</t>
  </si>
  <si>
    <t>ra1d3sn</t>
  </si>
  <si>
    <t>ra1d3ge</t>
  </si>
  <si>
    <t>ra1d3mo</t>
  </si>
  <si>
    <t>ra2d3mo</t>
  </si>
  <si>
    <t>ra2d3cr</t>
  </si>
  <si>
    <t>ra2d3cl</t>
  </si>
  <si>
    <t>ra2d3cu</t>
  </si>
  <si>
    <t>32 x 2 min</t>
  </si>
  <si>
    <t>=not compiled</t>
  </si>
  <si>
    <t>index (no slits)</t>
  </si>
  <si>
    <t>sb3d1cu</t>
  </si>
  <si>
    <t>sb3d1ag</t>
  </si>
  <si>
    <t>sb3d1mo-1480</t>
  </si>
  <si>
    <t>sb3d1mo-1450</t>
  </si>
  <si>
    <t>sb4d1mo-1450</t>
  </si>
  <si>
    <t>sb4d1co-1343</t>
  </si>
  <si>
    <t>sb4d1ti-1373</t>
  </si>
  <si>
    <t>sa1d3sn</t>
  </si>
  <si>
    <t>sa1d3ge</t>
  </si>
  <si>
    <t>sa1d3mo</t>
  </si>
  <si>
    <t>sa2d3mo</t>
  </si>
  <si>
    <t>sa2d3cu</t>
  </si>
  <si>
    <t>sa2d3cr</t>
  </si>
  <si>
    <t>sa2d3cl</t>
  </si>
  <si>
    <t>Resik</t>
  </si>
  <si>
    <t>D</t>
  </si>
  <si>
    <t>C</t>
  </si>
  <si>
    <t>Xtal</t>
  </si>
  <si>
    <t>E-card</t>
  </si>
  <si>
    <t>rate</t>
  </si>
  <si>
    <t>time</t>
  </si>
  <si>
    <t>Resik ground calibration</t>
  </si>
  <si>
    <t>Fit Results</t>
  </si>
  <si>
    <t xml:space="preserve">; 3 terms (better)                                        </t>
  </si>
  <si>
    <t>; 6 terms</t>
  </si>
  <si>
    <t>FWHM</t>
  </si>
  <si>
    <t>Ephot</t>
  </si>
  <si>
    <t>HV</t>
  </si>
  <si>
    <t>Eres</t>
  </si>
  <si>
    <t>pha2gx.pro</t>
  </si>
  <si>
    <t>terms in fit 6</t>
  </si>
  <si>
    <t>% Compiled module: POLY_FIT.</t>
  </si>
  <si>
    <t>Ehalf</t>
  </si>
  <si>
    <t>voltage scan</t>
  </si>
  <si>
    <t>none</t>
  </si>
  <si>
    <t>Scan</t>
  </si>
  <si>
    <t>V</t>
  </si>
  <si>
    <t>Approx time</t>
  </si>
  <si>
    <t>9:23-9:26</t>
  </si>
  <si>
    <t>Files</t>
  </si>
  <si>
    <t>No files in archive?</t>
  </si>
  <si>
    <t>no files</t>
  </si>
  <si>
    <t>scan</t>
  </si>
  <si>
    <t>test</t>
  </si>
  <si>
    <t>comment</t>
  </si>
  <si>
    <t>files!</t>
  </si>
  <si>
    <t>Files 20000715+.txt</t>
  </si>
  <si>
    <t>Need to read Anodes block, right at the end, to get the counter data</t>
  </si>
  <si>
    <t>07a1</t>
  </si>
  <si>
    <t>07a2</t>
  </si>
  <si>
    <t>10a1</t>
  </si>
  <si>
    <t>10cu_kb</t>
  </si>
  <si>
    <t>Files 20000717+.txt</t>
  </si>
  <si>
    <t>full open</t>
  </si>
  <si>
    <t>long integration</t>
  </si>
  <si>
    <t>open window</t>
  </si>
  <si>
    <t>narrow 88-168</t>
  </si>
  <si>
    <t>longer</t>
  </si>
  <si>
    <t>page 71 KCl anode</t>
  </si>
  <si>
    <t>page 75</t>
  </si>
  <si>
    <t>KCl anode</t>
  </si>
  <si>
    <t>17.7.00</t>
  </si>
  <si>
    <t>Files 20000720+.txt</t>
  </si>
  <si>
    <t>following files are crystal scan</t>
  </si>
  <si>
    <t>where?</t>
  </si>
  <si>
    <t>time uncertain</t>
  </si>
  <si>
    <t>fine sweep?</t>
  </si>
  <si>
    <t>; data file for resik detector calibration</t>
  </si>
  <si>
    <t>; comment - date - det. HV - filname base - filename ext - nfiles - files[]</t>
  </si>
  <si>
    <t>15th July 2000</t>
  </si>
  <si>
    <t>/disk/detector/mwt/resik/detcal/datax/0715/20000715</t>
  </si>
  <si>
    <t>.txt</t>
  </si>
  <si>
    <t>V sweep</t>
  </si>
  <si>
    <t>; end - this line should not be read</t>
  </si>
  <si>
    <t>17th July 2000</t>
  </si>
  <si>
    <t>Vsweep</t>
  </si>
  <si>
    <t>20th July 2000</t>
  </si>
  <si>
    <t>/disk/detector/mwt/resik/detcal/datax/0720/20000720</t>
  </si>
  <si>
    <t>/disk/detector/mwt/resik/detcal/datax/0717/200007170</t>
  </si>
  <si>
    <t>end of file</t>
  </si>
  <si>
    <t>VVVV</t>
  </si>
  <si>
    <t>FFFF</t>
  </si>
  <si>
    <t>nlines</t>
  </si>
  <si>
    <t>…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</si>
</sst>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  <numFmt numFmtId="165" formatCode="mmm\-yyyy"/>
    <numFmt numFmtId="166" formatCode="0.000000"/>
    <numFmt numFmtId="167" formatCode="0.00000"/>
    <numFmt numFmtId="168" formatCode="0.0000"/>
    <numFmt numFmtId="169" formatCode="0.000"/>
    <numFmt numFmtId="170" formatCode="0.00000000000000"/>
    <numFmt numFmtId="171" formatCode="0.000000000000000"/>
    <numFmt numFmtId="172" formatCode="0.0000000000000000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  <numFmt numFmtId="179" formatCode="0.0000000"/>
    <numFmt numFmtId="180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1"/>
      <name val="Arial"/>
      <family val="2"/>
    </font>
    <font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69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3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65"/>
          <c:w val="0.848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strRef>
              <c:f>pha2gx!$E$5</c:f>
              <c:strCache>
                <c:ptCount val="1"/>
                <c:pt idx="0">
                  <c:v>Eres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pha2gx!$N$6:$N$19</c:f>
              <c:numCache/>
            </c:numRef>
          </c:xVal>
          <c:yVal>
            <c:numRef>
              <c:f>pha2gx!$E$6:$E$19</c:f>
              <c:numCache/>
            </c:numRef>
          </c:yVal>
          <c:smooth val="0"/>
        </c:ser>
        <c:axId val="43844949"/>
        <c:axId val="59060222"/>
      </c:scatterChart>
      <c:valAx>
        <c:axId val="43844949"/>
        <c:scaling>
          <c:orientation val="minMax"/>
          <c:max val="10"/>
          <c:min val="2"/>
        </c:scaling>
        <c:axPos val="b"/>
        <c:delete val="0"/>
        <c:numFmt formatCode="General" sourceLinked="1"/>
        <c:majorTickMark val="out"/>
        <c:minorTickMark val="none"/>
        <c:tickLblPos val="nextTo"/>
        <c:crossAx val="59060222"/>
        <c:crosses val="autoZero"/>
        <c:crossBetween val="midCat"/>
        <c:dispUnits/>
      </c:valAx>
      <c:valAx>
        <c:axId val="59060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449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525"/>
          <c:y val="0.05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pha2gx!$P$6:$P$19</c:f>
              <c:numCache/>
            </c:numRef>
          </c:xVal>
          <c:yVal>
            <c:numRef>
              <c:f>pha2gx!$E$6:$E$19</c:f>
              <c:numCache/>
            </c:numRef>
          </c:yVal>
          <c:smooth val="0"/>
        </c:ser>
        <c:axId val="61779951"/>
        <c:axId val="19148648"/>
      </c:scatterChart>
      <c:valAx>
        <c:axId val="6177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48648"/>
        <c:crosses val="autoZero"/>
        <c:crossBetween val="midCat"/>
        <c:dispUnits/>
      </c:valAx>
      <c:valAx>
        <c:axId val="19148648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617799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20</xdr:row>
      <xdr:rowOff>9525</xdr:rowOff>
    </xdr:from>
    <xdr:to>
      <xdr:col>7</xdr:col>
      <xdr:colOff>66675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866775" y="3248025"/>
        <a:ext cx="38576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15</xdr:col>
      <xdr:colOff>57150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4657725" y="3238500"/>
        <a:ext cx="49339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28"/>
  <sheetViews>
    <sheetView zoomScale="97" zoomScaleNormal="97" workbookViewId="0" topLeftCell="A1">
      <selection activeCell="A5" sqref="A5:G5"/>
      <selection activeCell="F4" sqref="F4:G4"/>
      <selection activeCell="A1" sqref="A1:G1"/>
    </sheetView>
  </sheetViews>
  <sheetFormatPr defaultColWidth="9.140625" defaultRowHeight="12.75"/>
  <cols>
    <col min="1" max="1" width="5.8515625" style="0" bestFit="1" customWidth="1"/>
    <col min="2" max="3" width="2.421875" style="0" bestFit="1" customWidth="1"/>
    <col min="4" max="4" width="4.421875" style="0" bestFit="1" customWidth="1"/>
    <col min="5" max="5" width="20.8515625" style="0" customWidth="1"/>
    <col min="7" max="7" width="7.140625" style="0" bestFit="1" customWidth="1"/>
    <col min="8" max="8" width="7.421875" style="0" bestFit="1" customWidth="1"/>
    <col min="9" max="9" width="8.7109375" style="0" bestFit="1" customWidth="1"/>
    <col min="10" max="10" width="6.421875" style="0" bestFit="1" customWidth="1"/>
    <col min="11" max="12" width="5.57421875" style="0" bestFit="1" customWidth="1"/>
    <col min="13" max="13" width="8.7109375" style="0" bestFit="1" customWidth="1"/>
    <col min="14" max="14" width="10.00390625" style="0" bestFit="1" customWidth="1"/>
    <col min="15" max="15" width="13.7109375" style="0" bestFit="1" customWidth="1"/>
    <col min="16" max="16" width="13.8515625" style="0" bestFit="1" customWidth="1"/>
  </cols>
  <sheetData>
    <row r="1" spans="1:17" ht="40.5" customHeight="1">
      <c r="A1" s="14" t="s">
        <v>90</v>
      </c>
      <c r="B1" s="14" t="s">
        <v>92</v>
      </c>
      <c r="C1" s="14" t="s">
        <v>91</v>
      </c>
      <c r="D1" s="14" t="s">
        <v>93</v>
      </c>
      <c r="E1" s="15" t="s">
        <v>94</v>
      </c>
      <c r="F1" s="14" t="s">
        <v>0</v>
      </c>
      <c r="G1" s="14" t="s">
        <v>1</v>
      </c>
      <c r="H1" s="14" t="s">
        <v>65</v>
      </c>
      <c r="I1" s="14" t="s">
        <v>64</v>
      </c>
      <c r="J1" s="14" t="s">
        <v>2</v>
      </c>
      <c r="K1" s="14" t="s">
        <v>3</v>
      </c>
      <c r="L1" s="14" t="s">
        <v>4</v>
      </c>
      <c r="M1" s="15" t="s">
        <v>95</v>
      </c>
      <c r="N1" s="15" t="s">
        <v>96</v>
      </c>
      <c r="O1" s="15" t="s">
        <v>5</v>
      </c>
      <c r="P1" s="14" t="s">
        <v>75</v>
      </c>
      <c r="Q1" s="18" t="s">
        <v>109</v>
      </c>
    </row>
    <row r="2" spans="1:18" ht="12.75" customHeight="1">
      <c r="A2" s="1" t="s">
        <v>6</v>
      </c>
      <c r="B2" s="1">
        <v>1</v>
      </c>
      <c r="C2" s="1">
        <v>3</v>
      </c>
      <c r="D2" s="1" t="s">
        <v>8</v>
      </c>
      <c r="E2" s="1" t="s">
        <v>12</v>
      </c>
      <c r="F2" s="2" t="s">
        <v>35</v>
      </c>
      <c r="G2" s="2" t="s">
        <v>27</v>
      </c>
      <c r="H2" s="7">
        <f>xray!$D$10</f>
        <v>2.293161</v>
      </c>
      <c r="I2" s="5">
        <f>$I$28/H2</f>
        <v>5.407383083874181</v>
      </c>
      <c r="J2" s="3">
        <v>36722</v>
      </c>
      <c r="K2" s="2">
        <v>63</v>
      </c>
      <c r="L2" s="2">
        <v>1523</v>
      </c>
      <c r="M2" s="2" t="s">
        <v>28</v>
      </c>
      <c r="N2" s="2" t="s">
        <v>73</v>
      </c>
      <c r="O2" s="11" t="s">
        <v>85</v>
      </c>
      <c r="P2" s="11" t="s">
        <v>68</v>
      </c>
      <c r="Q2">
        <v>62</v>
      </c>
      <c r="R2">
        <v>1</v>
      </c>
    </row>
    <row r="3" spans="1:18" ht="12.75" customHeight="1">
      <c r="A3" s="1" t="s">
        <v>6</v>
      </c>
      <c r="B3" s="1">
        <v>1</v>
      </c>
      <c r="C3" s="1">
        <v>3</v>
      </c>
      <c r="D3" s="1" t="s">
        <v>8</v>
      </c>
      <c r="E3" s="1" t="s">
        <v>12</v>
      </c>
      <c r="F3" s="2" t="s">
        <v>33</v>
      </c>
      <c r="G3" s="2" t="s">
        <v>25</v>
      </c>
      <c r="H3" s="7">
        <f>xray!$D$12</f>
        <v>3.44398</v>
      </c>
      <c r="I3" s="5">
        <f>$I$28/H3</f>
        <v>3.600485484816985</v>
      </c>
      <c r="J3" s="3">
        <v>36721</v>
      </c>
      <c r="K3" s="2">
        <v>58</v>
      </c>
      <c r="L3" s="2">
        <v>1493</v>
      </c>
      <c r="M3" s="2">
        <v>30</v>
      </c>
      <c r="N3" s="2"/>
      <c r="O3" s="11" t="s">
        <v>83</v>
      </c>
      <c r="P3" s="11" t="s">
        <v>66</v>
      </c>
      <c r="Q3">
        <v>57</v>
      </c>
      <c r="R3">
        <v>2</v>
      </c>
    </row>
    <row r="4" spans="1:18" ht="12.75" customHeight="1">
      <c r="A4" s="1" t="s">
        <v>6</v>
      </c>
      <c r="B4" s="1">
        <v>1</v>
      </c>
      <c r="C4" s="1">
        <v>3</v>
      </c>
      <c r="D4" s="1" t="s">
        <v>8</v>
      </c>
      <c r="E4" s="1" t="s">
        <v>12</v>
      </c>
      <c r="F4" s="2" t="s">
        <v>34</v>
      </c>
      <c r="G4" s="2" t="s">
        <v>26</v>
      </c>
      <c r="H4" s="7">
        <f>xray!$D$9</f>
        <v>9.88642</v>
      </c>
      <c r="I4" s="5">
        <f aca="true" t="shared" si="0" ref="I4:I15">$I$28/H4</f>
        <v>1.254245722920936</v>
      </c>
      <c r="J4" s="3">
        <v>36722</v>
      </c>
      <c r="K4" s="2">
        <v>61</v>
      </c>
      <c r="L4" s="2">
        <v>1413</v>
      </c>
      <c r="M4" s="2">
        <v>45</v>
      </c>
      <c r="N4" s="2"/>
      <c r="O4" s="11" t="s">
        <v>84</v>
      </c>
      <c r="P4" s="11" t="s">
        <v>67</v>
      </c>
      <c r="Q4">
        <v>60.1</v>
      </c>
      <c r="R4">
        <v>3</v>
      </c>
    </row>
    <row r="5" spans="1:18" ht="12.75" customHeight="1">
      <c r="A5" s="1" t="s">
        <v>6</v>
      </c>
      <c r="B5" s="1">
        <v>2</v>
      </c>
      <c r="C5" s="12">
        <v>3</v>
      </c>
      <c r="D5" s="1" t="s">
        <v>9</v>
      </c>
      <c r="E5" s="1" t="s">
        <v>13</v>
      </c>
      <c r="F5" s="2" t="s">
        <v>35</v>
      </c>
      <c r="G5" s="2" t="s">
        <v>27</v>
      </c>
      <c r="H5" s="7">
        <f>xray!$D$10</f>
        <v>2.293161</v>
      </c>
      <c r="I5" s="5">
        <f>$I$28/H5</f>
        <v>5.407383083874181</v>
      </c>
      <c r="J5" s="3">
        <v>36724</v>
      </c>
      <c r="K5" s="2">
        <v>66</v>
      </c>
      <c r="L5" s="2">
        <v>1493</v>
      </c>
      <c r="M5" s="2">
        <v>130</v>
      </c>
      <c r="N5" s="2"/>
      <c r="O5" s="11" t="s">
        <v>86</v>
      </c>
      <c r="P5" s="11" t="s">
        <v>69</v>
      </c>
      <c r="Q5">
        <v>65</v>
      </c>
      <c r="R5">
        <v>4</v>
      </c>
    </row>
    <row r="6" spans="1:18" ht="12.75" customHeight="1">
      <c r="A6" s="1" t="s">
        <v>6</v>
      </c>
      <c r="B6" s="1">
        <v>2</v>
      </c>
      <c r="C6" s="12">
        <v>3</v>
      </c>
      <c r="D6" s="1" t="s">
        <v>9</v>
      </c>
      <c r="E6" s="1" t="s">
        <v>13</v>
      </c>
      <c r="F6" s="2" t="s">
        <v>33</v>
      </c>
      <c r="G6" s="2" t="s">
        <v>31</v>
      </c>
      <c r="H6" s="7">
        <f>xray!$D$3</f>
        <v>2.6223899999999998</v>
      </c>
      <c r="I6" s="5">
        <f>$I$28/H6</f>
        <v>4.728511014761344</v>
      </c>
      <c r="J6" s="3">
        <v>36727</v>
      </c>
      <c r="K6" s="2">
        <v>76</v>
      </c>
      <c r="L6" s="2">
        <v>1483</v>
      </c>
      <c r="M6" s="2"/>
      <c r="N6" s="2" t="s">
        <v>32</v>
      </c>
      <c r="O6" s="11" t="s">
        <v>89</v>
      </c>
      <c r="P6" s="11" t="s">
        <v>71</v>
      </c>
      <c r="Q6">
        <v>75</v>
      </c>
      <c r="R6">
        <v>5</v>
      </c>
    </row>
    <row r="7" spans="1:18" ht="12.75" customHeight="1">
      <c r="A7" s="1" t="s">
        <v>6</v>
      </c>
      <c r="B7" s="1">
        <v>2</v>
      </c>
      <c r="C7" s="12">
        <v>3</v>
      </c>
      <c r="D7" s="1" t="s">
        <v>9</v>
      </c>
      <c r="E7" s="1" t="s">
        <v>13</v>
      </c>
      <c r="F7" s="2" t="s">
        <v>37</v>
      </c>
      <c r="G7" s="2" t="s">
        <v>30</v>
      </c>
      <c r="H7" s="7">
        <f>xray!$D$5</f>
        <v>5.41472</v>
      </c>
      <c r="I7" s="5">
        <f>$I$28/H7</f>
        <v>2.290053779327463</v>
      </c>
      <c r="J7" s="3">
        <v>36724</v>
      </c>
      <c r="K7" s="2">
        <v>70</v>
      </c>
      <c r="L7" s="2">
        <v>1423</v>
      </c>
      <c r="M7" s="2"/>
      <c r="N7" s="2"/>
      <c r="O7" s="11" t="s">
        <v>88</v>
      </c>
      <c r="P7" s="11" t="s">
        <v>70</v>
      </c>
      <c r="Q7">
        <v>69</v>
      </c>
      <c r="R7">
        <v>6</v>
      </c>
    </row>
    <row r="8" spans="1:18" ht="12.75" customHeight="1">
      <c r="A8" s="1" t="s">
        <v>6</v>
      </c>
      <c r="B8" s="1">
        <v>2</v>
      </c>
      <c r="C8" s="12">
        <v>3</v>
      </c>
      <c r="D8" s="1" t="s">
        <v>9</v>
      </c>
      <c r="E8" s="1" t="s">
        <v>13</v>
      </c>
      <c r="F8" s="2" t="s">
        <v>34</v>
      </c>
      <c r="G8" s="2" t="s">
        <v>45</v>
      </c>
      <c r="H8" s="7">
        <f>xray!$D$7</f>
        <v>8.04778</v>
      </c>
      <c r="I8" s="5">
        <f>$I$28/H8</f>
        <v>1.5407975864151358</v>
      </c>
      <c r="J8" s="3">
        <v>36724</v>
      </c>
      <c r="K8" s="2">
        <v>68</v>
      </c>
      <c r="L8" s="2">
        <v>1393</v>
      </c>
      <c r="M8" s="2"/>
      <c r="N8" s="2" t="s">
        <v>29</v>
      </c>
      <c r="O8" s="11" t="s">
        <v>87</v>
      </c>
      <c r="P8" s="11" t="s">
        <v>72</v>
      </c>
      <c r="Q8">
        <v>67</v>
      </c>
      <c r="R8">
        <v>7</v>
      </c>
    </row>
    <row r="9" spans="1:18" ht="12.75" customHeight="1">
      <c r="A9" s="1" t="s">
        <v>7</v>
      </c>
      <c r="B9" s="1">
        <v>3</v>
      </c>
      <c r="C9" s="1">
        <v>1</v>
      </c>
      <c r="D9" s="1" t="s">
        <v>8</v>
      </c>
      <c r="E9" s="1" t="s">
        <v>14</v>
      </c>
      <c r="F9" s="2" t="s">
        <v>35</v>
      </c>
      <c r="G9" s="2" t="s">
        <v>16</v>
      </c>
      <c r="H9" s="7">
        <f>xray!$D$10</f>
        <v>2.293161</v>
      </c>
      <c r="I9" s="5">
        <f t="shared" si="0"/>
        <v>5.407383083874181</v>
      </c>
      <c r="J9" s="3">
        <v>36720</v>
      </c>
      <c r="K9" s="2">
        <v>44</v>
      </c>
      <c r="L9" s="2">
        <v>1480</v>
      </c>
      <c r="M9" s="2"/>
      <c r="N9" s="2"/>
      <c r="O9" s="11" t="s">
        <v>78</v>
      </c>
      <c r="P9" s="11" t="s">
        <v>17</v>
      </c>
      <c r="Q9" t="s">
        <v>110</v>
      </c>
      <c r="R9">
        <v>8</v>
      </c>
    </row>
    <row r="10" spans="1:18" ht="12.75" customHeight="1">
      <c r="A10" s="1" t="s">
        <v>7</v>
      </c>
      <c r="B10" s="1">
        <v>3</v>
      </c>
      <c r="C10" s="1">
        <v>1</v>
      </c>
      <c r="D10" s="1" t="s">
        <v>8</v>
      </c>
      <c r="E10" s="1" t="s">
        <v>14</v>
      </c>
      <c r="F10" s="2" t="s">
        <v>35</v>
      </c>
      <c r="G10" s="2" t="s">
        <v>16</v>
      </c>
      <c r="H10" s="7">
        <f>xray!$D$10</f>
        <v>2.293161</v>
      </c>
      <c r="I10" s="5">
        <f t="shared" si="0"/>
        <v>5.407383083874181</v>
      </c>
      <c r="J10" s="3">
        <v>36720</v>
      </c>
      <c r="K10" s="2">
        <v>46</v>
      </c>
      <c r="L10" s="2">
        <v>1450</v>
      </c>
      <c r="M10" s="2"/>
      <c r="N10" s="2"/>
      <c r="O10" s="11" t="s">
        <v>79</v>
      </c>
      <c r="P10" s="11" t="s">
        <v>18</v>
      </c>
      <c r="Q10">
        <v>45</v>
      </c>
      <c r="R10">
        <v>9</v>
      </c>
    </row>
    <row r="11" spans="1:18" ht="12.75" customHeight="1">
      <c r="A11" s="1" t="s">
        <v>7</v>
      </c>
      <c r="B11" s="1">
        <v>3</v>
      </c>
      <c r="C11" s="1">
        <v>1</v>
      </c>
      <c r="D11" s="1" t="s">
        <v>8</v>
      </c>
      <c r="E11" s="1" t="s">
        <v>14</v>
      </c>
      <c r="F11" s="2" t="s">
        <v>33</v>
      </c>
      <c r="G11" s="2" t="s">
        <v>10</v>
      </c>
      <c r="H11" s="7">
        <f>xray!$D$11</f>
        <v>2.98431</v>
      </c>
      <c r="I11" s="5">
        <f t="shared" si="0"/>
        <v>4.155064319725498</v>
      </c>
      <c r="J11" s="3">
        <v>36720</v>
      </c>
      <c r="K11" s="2">
        <v>42</v>
      </c>
      <c r="L11" s="2">
        <v>1450</v>
      </c>
      <c r="M11" s="2"/>
      <c r="N11" s="2"/>
      <c r="O11" s="11" t="s">
        <v>77</v>
      </c>
      <c r="P11" s="11" t="s">
        <v>11</v>
      </c>
      <c r="Q11">
        <v>41</v>
      </c>
      <c r="R11">
        <v>10</v>
      </c>
    </row>
    <row r="12" spans="1:18" ht="12.75" customHeight="1">
      <c r="A12" s="1" t="s">
        <v>7</v>
      </c>
      <c r="B12" s="1">
        <v>3</v>
      </c>
      <c r="C12" s="1">
        <v>1</v>
      </c>
      <c r="D12" s="1" t="s">
        <v>8</v>
      </c>
      <c r="E12" s="1" t="s">
        <v>14</v>
      </c>
      <c r="F12" s="2" t="s">
        <v>34</v>
      </c>
      <c r="G12" s="2" t="s">
        <v>44</v>
      </c>
      <c r="H12" s="7">
        <f>xray!$D$8</f>
        <v>8.90529</v>
      </c>
      <c r="I12" s="5">
        <f>$I$28/H12</f>
        <v>1.3924307911365041</v>
      </c>
      <c r="J12" s="3">
        <v>36720</v>
      </c>
      <c r="K12" s="2">
        <v>40</v>
      </c>
      <c r="L12" s="2">
        <v>1360</v>
      </c>
      <c r="M12" s="2"/>
      <c r="N12" s="2"/>
      <c r="O12" s="11" t="s">
        <v>76</v>
      </c>
      <c r="P12" s="11" t="s">
        <v>36</v>
      </c>
      <c r="Q12">
        <v>38</v>
      </c>
      <c r="R12">
        <v>11</v>
      </c>
    </row>
    <row r="13" spans="1:18" ht="12.75" customHeight="1">
      <c r="A13" s="1" t="s">
        <v>7</v>
      </c>
      <c r="B13" s="1">
        <v>4</v>
      </c>
      <c r="C13" s="1">
        <v>1</v>
      </c>
      <c r="D13" s="1" t="s">
        <v>9</v>
      </c>
      <c r="E13" s="1" t="s">
        <v>15</v>
      </c>
      <c r="F13" s="2" t="s">
        <v>33</v>
      </c>
      <c r="G13" s="2" t="s">
        <v>16</v>
      </c>
      <c r="H13" s="7">
        <f>xray!$D$10</f>
        <v>2.293161</v>
      </c>
      <c r="I13" s="5">
        <f t="shared" si="0"/>
        <v>5.407383083874181</v>
      </c>
      <c r="J13" s="3">
        <v>36720</v>
      </c>
      <c r="K13" s="2">
        <v>48</v>
      </c>
      <c r="L13" s="2">
        <v>1450</v>
      </c>
      <c r="M13" s="2">
        <v>280</v>
      </c>
      <c r="N13" s="2"/>
      <c r="O13" s="11" t="s">
        <v>80</v>
      </c>
      <c r="P13" s="11" t="s">
        <v>19</v>
      </c>
      <c r="Q13">
        <v>47</v>
      </c>
      <c r="R13">
        <v>12</v>
      </c>
    </row>
    <row r="14" spans="1:18" ht="12.75" customHeight="1">
      <c r="A14" s="1" t="s">
        <v>7</v>
      </c>
      <c r="B14" s="1">
        <v>4</v>
      </c>
      <c r="C14" s="1">
        <v>1</v>
      </c>
      <c r="D14" s="1" t="s">
        <v>9</v>
      </c>
      <c r="E14" s="1" t="s">
        <v>15</v>
      </c>
      <c r="F14" s="2" t="s">
        <v>37</v>
      </c>
      <c r="G14" s="2" t="s">
        <v>23</v>
      </c>
      <c r="H14" s="7">
        <f>xray!$D$4</f>
        <v>4.510800000000001</v>
      </c>
      <c r="I14" s="5">
        <f t="shared" si="0"/>
        <v>2.748958056220626</v>
      </c>
      <c r="J14" s="3">
        <v>36721</v>
      </c>
      <c r="K14" s="2">
        <v>56</v>
      </c>
      <c r="L14" s="2">
        <v>1373</v>
      </c>
      <c r="M14" s="2">
        <v>60</v>
      </c>
      <c r="N14" s="2"/>
      <c r="O14" s="11" t="s">
        <v>82</v>
      </c>
      <c r="P14" s="11" t="s">
        <v>24</v>
      </c>
      <c r="Q14">
        <v>55</v>
      </c>
      <c r="R14">
        <v>13</v>
      </c>
    </row>
    <row r="15" spans="1:18" ht="12.75" customHeight="1">
      <c r="A15" s="1" t="s">
        <v>7</v>
      </c>
      <c r="B15" s="1">
        <v>4</v>
      </c>
      <c r="C15" s="1">
        <v>1</v>
      </c>
      <c r="D15" s="1" t="s">
        <v>9</v>
      </c>
      <c r="E15" s="1" t="s">
        <v>15</v>
      </c>
      <c r="F15" s="2" t="s">
        <v>34</v>
      </c>
      <c r="G15" s="2" t="s">
        <v>22</v>
      </c>
      <c r="H15" s="7">
        <f>xray!$D$6</f>
        <v>6.93032</v>
      </c>
      <c r="I15" s="5">
        <f t="shared" si="0"/>
        <v>1.7892391693312863</v>
      </c>
      <c r="J15" s="3">
        <v>36721</v>
      </c>
      <c r="K15" s="2">
        <v>54</v>
      </c>
      <c r="L15" s="2">
        <v>1343</v>
      </c>
      <c r="M15" s="2" t="s">
        <v>21</v>
      </c>
      <c r="N15" s="2"/>
      <c r="O15" s="11" t="s">
        <v>81</v>
      </c>
      <c r="P15" s="11" t="s">
        <v>20</v>
      </c>
      <c r="Q15">
        <v>51</v>
      </c>
      <c r="R15">
        <v>14</v>
      </c>
    </row>
    <row r="16" spans="8:9" ht="12.75">
      <c r="H16" s="8"/>
      <c r="I16" s="6"/>
    </row>
    <row r="17" spans="1:9" ht="12.75">
      <c r="A17" s="1"/>
      <c r="B17" s="1"/>
      <c r="C17" s="1"/>
      <c r="D17" s="1"/>
      <c r="E17" s="1"/>
      <c r="H17" s="8"/>
      <c r="I17" s="6"/>
    </row>
    <row r="18" spans="1:17" ht="12.75">
      <c r="A18" s="1" t="s">
        <v>7</v>
      </c>
      <c r="B18" s="1">
        <v>3</v>
      </c>
      <c r="C18" s="1">
        <v>1</v>
      </c>
      <c r="D18" s="1" t="s">
        <v>8</v>
      </c>
      <c r="E18" s="1" t="s">
        <v>49</v>
      </c>
      <c r="F18" s="13" t="s">
        <v>35</v>
      </c>
      <c r="G18" s="2" t="s">
        <v>16</v>
      </c>
      <c r="H18" s="7">
        <f>xray!$D$10</f>
        <v>2.293161</v>
      </c>
      <c r="I18" s="5">
        <f aca="true" t="shared" si="1" ref="I18:I25">$I$28/H18</f>
        <v>5.407383083874181</v>
      </c>
      <c r="J18" s="3">
        <v>36714</v>
      </c>
      <c r="K18" s="2">
        <v>18</v>
      </c>
      <c r="L18" s="2">
        <v>1480</v>
      </c>
      <c r="M18" s="2"/>
      <c r="N18" s="2"/>
      <c r="O18" s="2"/>
      <c r="P18" s="2" t="s">
        <v>38</v>
      </c>
      <c r="Q18" t="s">
        <v>39</v>
      </c>
    </row>
    <row r="19" spans="1:16" ht="12.75">
      <c r="A19" s="1" t="s">
        <v>7</v>
      </c>
      <c r="B19" s="1">
        <v>3</v>
      </c>
      <c r="C19" s="1">
        <v>1</v>
      </c>
      <c r="D19" s="1" t="s">
        <v>8</v>
      </c>
      <c r="E19" s="1" t="s">
        <v>49</v>
      </c>
      <c r="F19" s="13" t="s">
        <v>33</v>
      </c>
      <c r="G19" s="2" t="s">
        <v>10</v>
      </c>
      <c r="H19" s="7">
        <f>xray!$D$11</f>
        <v>2.98431</v>
      </c>
      <c r="I19" s="5">
        <f t="shared" si="1"/>
        <v>4.155064319725498</v>
      </c>
      <c r="J19" s="3">
        <v>36717</v>
      </c>
      <c r="K19" s="2">
        <v>24</v>
      </c>
      <c r="L19" s="2">
        <v>1480</v>
      </c>
      <c r="M19" s="2"/>
      <c r="N19" s="2"/>
      <c r="O19" s="2"/>
      <c r="P19" s="2" t="s">
        <v>40</v>
      </c>
    </row>
    <row r="20" spans="1:16" ht="12.75">
      <c r="A20" s="1" t="s">
        <v>7</v>
      </c>
      <c r="B20" s="1">
        <v>3</v>
      </c>
      <c r="C20" s="1">
        <v>1</v>
      </c>
      <c r="D20" s="1" t="s">
        <v>8</v>
      </c>
      <c r="E20" s="1" t="s">
        <v>49</v>
      </c>
      <c r="F20" s="13" t="s">
        <v>34</v>
      </c>
      <c r="G20" s="2" t="s">
        <v>44</v>
      </c>
      <c r="H20" s="7">
        <f>xray!$D$8</f>
        <v>8.90529</v>
      </c>
      <c r="I20" s="5">
        <f t="shared" si="1"/>
        <v>1.3924307911365041</v>
      </c>
      <c r="J20" s="3">
        <v>36717</v>
      </c>
      <c r="K20" s="2">
        <v>27</v>
      </c>
      <c r="L20" s="2">
        <v>1360</v>
      </c>
      <c r="M20" s="2"/>
      <c r="N20" s="2"/>
      <c r="O20" s="2"/>
      <c r="P20" s="2" t="s">
        <v>41</v>
      </c>
    </row>
    <row r="21" spans="1:16" ht="12.75">
      <c r="A21" s="1" t="s">
        <v>7</v>
      </c>
      <c r="B21" s="1">
        <v>3</v>
      </c>
      <c r="C21" s="1">
        <v>1</v>
      </c>
      <c r="D21" s="1" t="s">
        <v>8</v>
      </c>
      <c r="E21" s="1" t="s">
        <v>49</v>
      </c>
      <c r="F21" s="13" t="s">
        <v>34</v>
      </c>
      <c r="G21" s="2" t="s">
        <v>44</v>
      </c>
      <c r="H21" s="7">
        <f>xray!$D$8</f>
        <v>8.90529</v>
      </c>
      <c r="I21" s="5">
        <f t="shared" si="1"/>
        <v>1.3924307911365041</v>
      </c>
      <c r="J21" s="3">
        <v>36717</v>
      </c>
      <c r="K21" s="2">
        <v>34</v>
      </c>
      <c r="L21" s="2">
        <v>1390</v>
      </c>
      <c r="M21" s="2"/>
      <c r="N21" s="2"/>
      <c r="O21" s="2"/>
      <c r="P21" s="2" t="s">
        <v>42</v>
      </c>
    </row>
    <row r="22" spans="1:16" ht="12.75">
      <c r="A22" s="1" t="s">
        <v>7</v>
      </c>
      <c r="B22" s="1">
        <v>4</v>
      </c>
      <c r="C22" s="1">
        <v>1</v>
      </c>
      <c r="D22" s="1" t="s">
        <v>9</v>
      </c>
      <c r="E22" s="1" t="s">
        <v>49</v>
      </c>
      <c r="F22" s="13" t="s">
        <v>33</v>
      </c>
      <c r="G22" s="2" t="s">
        <v>16</v>
      </c>
      <c r="H22" s="7">
        <f>xray!$D$10</f>
        <v>2.293161</v>
      </c>
      <c r="I22" s="5">
        <f t="shared" si="1"/>
        <v>5.407383083874181</v>
      </c>
      <c r="J22" s="3">
        <v>36714</v>
      </c>
      <c r="K22" s="2">
        <v>21</v>
      </c>
      <c r="L22" s="2">
        <v>1480</v>
      </c>
      <c r="M22" s="2"/>
      <c r="N22" s="2"/>
      <c r="O22" s="2"/>
      <c r="P22" s="2" t="s">
        <v>46</v>
      </c>
    </row>
    <row r="23" spans="1:16" ht="12.75">
      <c r="A23" s="1" t="s">
        <v>7</v>
      </c>
      <c r="B23" s="1">
        <v>4</v>
      </c>
      <c r="C23" s="1">
        <v>1</v>
      </c>
      <c r="D23" s="1" t="s">
        <v>9</v>
      </c>
      <c r="E23" s="1" t="s">
        <v>49</v>
      </c>
      <c r="F23" s="13" t="s">
        <v>37</v>
      </c>
      <c r="G23" s="2" t="s">
        <v>43</v>
      </c>
      <c r="H23" s="7">
        <f>xray!$D$4</f>
        <v>4.510800000000001</v>
      </c>
      <c r="I23" s="5">
        <f t="shared" si="1"/>
        <v>2.748958056220626</v>
      </c>
      <c r="J23" s="3">
        <v>36718</v>
      </c>
      <c r="K23" s="2">
        <v>33</v>
      </c>
      <c r="L23" s="2">
        <v>1450</v>
      </c>
      <c r="M23" s="2"/>
      <c r="N23" s="2"/>
      <c r="O23" s="2"/>
      <c r="P23" s="2" t="s">
        <v>47</v>
      </c>
    </row>
    <row r="24" spans="1:16" ht="12.75">
      <c r="A24" s="1" t="s">
        <v>7</v>
      </c>
      <c r="B24" s="1">
        <v>4</v>
      </c>
      <c r="C24" s="1">
        <v>1</v>
      </c>
      <c r="D24" s="1" t="s">
        <v>9</v>
      </c>
      <c r="E24" s="1" t="s">
        <v>49</v>
      </c>
      <c r="F24" s="13" t="s">
        <v>34</v>
      </c>
      <c r="G24" s="2" t="s">
        <v>22</v>
      </c>
      <c r="H24" s="7">
        <f>xray!$D$6</f>
        <v>6.93032</v>
      </c>
      <c r="I24" s="5">
        <f t="shared" si="1"/>
        <v>1.7892391693312863</v>
      </c>
      <c r="J24" s="3">
        <v>36718</v>
      </c>
      <c r="K24" s="2">
        <v>30</v>
      </c>
      <c r="L24" s="2">
        <v>1343</v>
      </c>
      <c r="M24" s="2"/>
      <c r="N24" s="2"/>
      <c r="O24" s="2"/>
      <c r="P24" s="2" t="s">
        <v>48</v>
      </c>
    </row>
    <row r="25" spans="1:16" ht="12.75">
      <c r="A25" s="1" t="s">
        <v>7</v>
      </c>
      <c r="B25" s="1">
        <v>4</v>
      </c>
      <c r="C25" s="1">
        <v>1</v>
      </c>
      <c r="D25" s="1" t="s">
        <v>9</v>
      </c>
      <c r="E25" s="1" t="s">
        <v>49</v>
      </c>
      <c r="F25" s="13" t="s">
        <v>34</v>
      </c>
      <c r="G25" s="2" t="s">
        <v>22</v>
      </c>
      <c r="H25" s="7">
        <f>xray!$D$6</f>
        <v>6.93032</v>
      </c>
      <c r="I25" s="5">
        <f t="shared" si="1"/>
        <v>1.7892391693312863</v>
      </c>
      <c r="J25" s="3">
        <v>36718</v>
      </c>
      <c r="K25" s="2">
        <v>31</v>
      </c>
      <c r="L25" s="2">
        <v>1390</v>
      </c>
      <c r="M25" s="2"/>
      <c r="N25" s="2"/>
      <c r="O25" s="2"/>
      <c r="P25" s="2" t="s">
        <v>42</v>
      </c>
    </row>
    <row r="27" spans="14:16" ht="12.75">
      <c r="N27" s="9"/>
      <c r="O27" s="9"/>
      <c r="P27" s="10" t="s">
        <v>74</v>
      </c>
    </row>
    <row r="28" ht="12.75">
      <c r="I28">
        <v>12.4</v>
      </c>
    </row>
  </sheetData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workbookViewId="0" topLeftCell="A34">
      <pane ySplit="4080" topLeftCell="BM29" activePane="bottomLeft" state="split"/>
      <selection pane="topLeft" activeCell="N42" sqref="N42"/>
      <selection pane="topLeft" activeCell="E11" sqref="E11"/>
      <selection pane="bottomLeft" activeCell="B37" sqref="B37:C47"/>
      <selection pane="topLeft" activeCell="A40" sqref="A40"/>
    </sheetView>
  </sheetViews>
  <sheetFormatPr defaultColWidth="9.140625" defaultRowHeight="12.75"/>
  <sheetData>
    <row r="1" spans="1:5" ht="12.75">
      <c r="A1" t="s">
        <v>119</v>
      </c>
      <c r="B1" t="s">
        <v>118</v>
      </c>
      <c r="C1" t="s">
        <v>3</v>
      </c>
      <c r="D1" t="s">
        <v>2</v>
      </c>
      <c r="E1" t="s">
        <v>120</v>
      </c>
    </row>
    <row r="2" spans="1:5" ht="12.75">
      <c r="A2" s="11" t="s">
        <v>68</v>
      </c>
      <c r="B2">
        <v>1</v>
      </c>
      <c r="C2">
        <f>Tests!Q2</f>
        <v>62</v>
      </c>
      <c r="D2" s="3">
        <v>36722</v>
      </c>
      <c r="E2" t="s">
        <v>121</v>
      </c>
    </row>
    <row r="3" spans="1:5" ht="12.75">
      <c r="A3" s="11" t="s">
        <v>66</v>
      </c>
      <c r="B3">
        <v>2</v>
      </c>
      <c r="C3">
        <f>Tests!Q3</f>
        <v>57</v>
      </c>
      <c r="D3" s="3">
        <v>36721</v>
      </c>
      <c r="E3" t="s">
        <v>117</v>
      </c>
    </row>
    <row r="4" spans="1:5" ht="12.75">
      <c r="A4" s="11" t="s">
        <v>67</v>
      </c>
      <c r="B4">
        <v>3</v>
      </c>
      <c r="C4">
        <f>Tests!Q4</f>
        <v>60.1</v>
      </c>
      <c r="D4" s="3">
        <v>36722</v>
      </c>
      <c r="E4" t="s">
        <v>121</v>
      </c>
    </row>
    <row r="5" spans="1:5" ht="12.75">
      <c r="A5" s="11" t="s">
        <v>69</v>
      </c>
      <c r="B5">
        <v>4</v>
      </c>
      <c r="C5">
        <f>Tests!Q5</f>
        <v>65</v>
      </c>
      <c r="D5" s="3">
        <v>36724</v>
      </c>
      <c r="E5" t="s">
        <v>121</v>
      </c>
    </row>
    <row r="6" spans="1:5" ht="12.75">
      <c r="A6" s="11" t="s">
        <v>71</v>
      </c>
      <c r="B6">
        <v>5</v>
      </c>
      <c r="C6">
        <f>Tests!Q6</f>
        <v>75</v>
      </c>
      <c r="D6" s="3">
        <v>36727</v>
      </c>
      <c r="E6" t="s">
        <v>121</v>
      </c>
    </row>
    <row r="7" spans="1:5" ht="12.75">
      <c r="A7" s="11" t="s">
        <v>70</v>
      </c>
      <c r="B7">
        <v>6</v>
      </c>
      <c r="C7">
        <f>Tests!Q7</f>
        <v>69</v>
      </c>
      <c r="D7" s="3">
        <v>36724</v>
      </c>
      <c r="E7" t="s">
        <v>121</v>
      </c>
    </row>
    <row r="8" spans="1:5" ht="12.75">
      <c r="A8" s="11" t="s">
        <v>72</v>
      </c>
      <c r="B8">
        <v>7</v>
      </c>
      <c r="C8">
        <f>Tests!Q8</f>
        <v>67</v>
      </c>
      <c r="D8" s="3">
        <v>36724</v>
      </c>
      <c r="E8" t="s">
        <v>121</v>
      </c>
    </row>
    <row r="9" spans="1:4" ht="12.75">
      <c r="A9" s="11" t="s">
        <v>17</v>
      </c>
      <c r="B9">
        <v>8</v>
      </c>
      <c r="C9" t="str">
        <f>Tests!Q9</f>
        <v>none</v>
      </c>
      <c r="D9" s="3">
        <v>36720</v>
      </c>
    </row>
    <row r="10" spans="1:6" ht="12.75">
      <c r="A10" s="11" t="s">
        <v>18</v>
      </c>
      <c r="B10">
        <v>9</v>
      </c>
      <c r="C10">
        <f>Tests!Q10</f>
        <v>45</v>
      </c>
      <c r="D10" s="3">
        <v>36720</v>
      </c>
      <c r="E10" s="9"/>
      <c r="F10" t="s">
        <v>140</v>
      </c>
    </row>
    <row r="11" spans="1:4" ht="12.75">
      <c r="A11" s="11" t="s">
        <v>11</v>
      </c>
      <c r="B11">
        <v>10</v>
      </c>
      <c r="C11">
        <f>Tests!Q11</f>
        <v>41</v>
      </c>
      <c r="D11" s="3">
        <v>36720</v>
      </c>
    </row>
    <row r="12" spans="1:6" ht="12.75">
      <c r="A12" s="11" t="s">
        <v>36</v>
      </c>
      <c r="B12">
        <v>11</v>
      </c>
      <c r="C12">
        <f>Tests!Q12</f>
        <v>38</v>
      </c>
      <c r="D12" s="3">
        <v>36720</v>
      </c>
      <c r="E12" s="9"/>
      <c r="F12" t="s">
        <v>141</v>
      </c>
    </row>
    <row r="13" spans="1:6" ht="12.75">
      <c r="A13" s="11" t="s">
        <v>19</v>
      </c>
      <c r="B13">
        <v>12</v>
      </c>
      <c r="C13">
        <f>Tests!Q13</f>
        <v>47</v>
      </c>
      <c r="D13" s="3">
        <v>36720</v>
      </c>
      <c r="E13" s="9"/>
      <c r="F13" t="s">
        <v>142</v>
      </c>
    </row>
    <row r="14" spans="1:5" ht="12.75">
      <c r="A14" s="11" t="s">
        <v>24</v>
      </c>
      <c r="B14">
        <v>13</v>
      </c>
      <c r="C14">
        <f>Tests!Q14</f>
        <v>55</v>
      </c>
      <c r="D14" s="3">
        <v>36721</v>
      </c>
      <c r="E14" t="s">
        <v>117</v>
      </c>
    </row>
    <row r="15" spans="1:5" ht="12.75">
      <c r="A15" s="11" t="s">
        <v>20</v>
      </c>
      <c r="B15">
        <v>14</v>
      </c>
      <c r="C15" s="16">
        <f>Tests!Q15</f>
        <v>51</v>
      </c>
      <c r="D15" s="3">
        <v>36721</v>
      </c>
      <c r="E15" t="s">
        <v>117</v>
      </c>
    </row>
    <row r="19" spans="1:2" ht="12.75">
      <c r="A19" t="s">
        <v>111</v>
      </c>
      <c r="B19">
        <v>14</v>
      </c>
    </row>
    <row r="20" spans="2:3" ht="12.75">
      <c r="B20" t="s">
        <v>113</v>
      </c>
      <c r="C20" t="s">
        <v>114</v>
      </c>
    </row>
    <row r="21" spans="2:4" ht="12.75">
      <c r="B21" t="s">
        <v>112</v>
      </c>
      <c r="C21" t="s">
        <v>115</v>
      </c>
      <c r="D21" t="s">
        <v>116</v>
      </c>
    </row>
    <row r="22" ht="12.75">
      <c r="B22">
        <v>1300</v>
      </c>
    </row>
    <row r="23" ht="12.75">
      <c r="B23">
        <v>1310</v>
      </c>
    </row>
    <row r="24" ht="12.75">
      <c r="B24" s="16">
        <v>1320</v>
      </c>
    </row>
    <row r="25" ht="12.75">
      <c r="B25">
        <v>1330</v>
      </c>
    </row>
    <row r="26" ht="12.75">
      <c r="B26" s="16">
        <v>1340</v>
      </c>
    </row>
    <row r="27" ht="12.75">
      <c r="B27" s="16">
        <v>1350</v>
      </c>
    </row>
    <row r="28" ht="12.75">
      <c r="B28" s="16">
        <v>1360</v>
      </c>
    </row>
    <row r="29" ht="12.75">
      <c r="B29" s="16">
        <v>1370</v>
      </c>
    </row>
    <row r="30" ht="12.75">
      <c r="B30" s="16">
        <v>1380</v>
      </c>
    </row>
    <row r="32" ht="12.75">
      <c r="B32" s="16">
        <v>1330</v>
      </c>
    </row>
    <row r="33" ht="12.75">
      <c r="B33" s="16">
        <v>1350</v>
      </c>
    </row>
    <row r="35" ht="12.75">
      <c r="B35" s="20">
        <v>3</v>
      </c>
    </row>
    <row r="36" spans="2:3" ht="12.75">
      <c r="B36" t="s">
        <v>112</v>
      </c>
      <c r="C36" t="s">
        <v>122</v>
      </c>
    </row>
    <row r="37" spans="2:3" ht="12.75">
      <c r="B37">
        <v>1343</v>
      </c>
      <c r="C37">
        <v>1020</v>
      </c>
    </row>
    <row r="38" spans="2:3" ht="12.75">
      <c r="B38">
        <v>1353</v>
      </c>
      <c r="C38">
        <v>1023</v>
      </c>
    </row>
    <row r="39" spans="2:3" ht="12.75">
      <c r="B39">
        <v>1363</v>
      </c>
      <c r="C39">
        <v>1025</v>
      </c>
    </row>
    <row r="40" spans="2:3" ht="12.75">
      <c r="B40">
        <v>1373</v>
      </c>
      <c r="C40">
        <v>1026</v>
      </c>
    </row>
    <row r="41" spans="2:3" ht="12.75">
      <c r="B41">
        <v>1383</v>
      </c>
      <c r="C41">
        <v>1028</v>
      </c>
    </row>
    <row r="42" spans="2:3" ht="12.75">
      <c r="B42">
        <v>1393</v>
      </c>
      <c r="C42">
        <v>1029</v>
      </c>
    </row>
    <row r="43" spans="2:3" ht="12.75">
      <c r="B43">
        <v>1403</v>
      </c>
      <c r="C43">
        <v>1032</v>
      </c>
    </row>
    <row r="44" spans="2:3" ht="12.75">
      <c r="B44">
        <v>1413</v>
      </c>
      <c r="C44">
        <v>1033</v>
      </c>
    </row>
    <row r="45" spans="2:3" ht="12.75">
      <c r="B45">
        <v>1423</v>
      </c>
      <c r="C45">
        <v>1035</v>
      </c>
    </row>
    <row r="46" spans="2:3" ht="12.75">
      <c r="B46">
        <v>1433</v>
      </c>
      <c r="C46">
        <v>1036</v>
      </c>
    </row>
    <row r="47" spans="2:5" ht="12.75">
      <c r="B47">
        <v>1443</v>
      </c>
      <c r="C47">
        <v>1038</v>
      </c>
      <c r="E47" t="s">
        <v>123</v>
      </c>
    </row>
    <row r="50" ht="12.75">
      <c r="B50">
        <v>1</v>
      </c>
    </row>
    <row r="51" spans="2:3" ht="12.75">
      <c r="B51" t="s">
        <v>112</v>
      </c>
      <c r="C51" t="s">
        <v>122</v>
      </c>
    </row>
    <row r="52" spans="2:3" ht="12.75">
      <c r="B52">
        <v>1433</v>
      </c>
      <c r="C52">
        <v>1548</v>
      </c>
    </row>
    <row r="53" spans="2:3" ht="12.75">
      <c r="B53">
        <v>1443</v>
      </c>
      <c r="C53">
        <v>1551</v>
      </c>
    </row>
    <row r="54" spans="2:3" ht="12.75">
      <c r="B54">
        <v>1453</v>
      </c>
      <c r="C54">
        <v>1553</v>
      </c>
    </row>
    <row r="55" spans="2:3" ht="12.75">
      <c r="B55">
        <v>1463</v>
      </c>
      <c r="C55">
        <v>1556</v>
      </c>
    </row>
    <row r="56" spans="2:3" ht="12.75">
      <c r="B56">
        <v>1473</v>
      </c>
      <c r="C56">
        <v>1558</v>
      </c>
    </row>
    <row r="57" spans="2:3" ht="12.75">
      <c r="B57">
        <v>1483</v>
      </c>
      <c r="C57">
        <v>1600</v>
      </c>
    </row>
    <row r="58" spans="2:3" ht="12.75">
      <c r="B58">
        <v>1493</v>
      </c>
      <c r="C58">
        <v>1603</v>
      </c>
    </row>
    <row r="59" spans="2:3" ht="12.75">
      <c r="B59">
        <v>1503</v>
      </c>
      <c r="C59">
        <v>1605</v>
      </c>
    </row>
    <row r="60" spans="2:3" ht="12.75">
      <c r="B60">
        <v>1513</v>
      </c>
      <c r="C60">
        <v>1607</v>
      </c>
    </row>
    <row r="61" spans="2:3" ht="12.75">
      <c r="B61">
        <v>1523</v>
      </c>
      <c r="C61">
        <v>1610</v>
      </c>
    </row>
    <row r="62" spans="2:3" ht="12.75">
      <c r="B62">
        <v>1533</v>
      </c>
      <c r="C62">
        <v>1612</v>
      </c>
    </row>
    <row r="63" spans="2:3" ht="12.75">
      <c r="B63">
        <v>1543</v>
      </c>
      <c r="C63">
        <v>1615</v>
      </c>
    </row>
    <row r="64" spans="2:3" ht="12.75">
      <c r="B64">
        <v>1553</v>
      </c>
      <c r="C64">
        <v>1617</v>
      </c>
    </row>
    <row r="66" ht="12.75">
      <c r="B66">
        <v>4</v>
      </c>
    </row>
    <row r="67" spans="2:3" ht="12.75">
      <c r="B67" t="s">
        <v>112</v>
      </c>
      <c r="C67" t="s">
        <v>128</v>
      </c>
    </row>
    <row r="68" spans="2:3" ht="12.75">
      <c r="B68">
        <v>1483</v>
      </c>
      <c r="C68">
        <v>911</v>
      </c>
    </row>
    <row r="69" spans="2:3" ht="12.75">
      <c r="B69">
        <v>1493</v>
      </c>
      <c r="C69">
        <v>913</v>
      </c>
    </row>
    <row r="70" spans="2:3" ht="12.75">
      <c r="B70">
        <v>1503</v>
      </c>
      <c r="C70">
        <v>916</v>
      </c>
    </row>
    <row r="71" spans="2:3" ht="12.75">
      <c r="B71">
        <v>1513</v>
      </c>
      <c r="C71">
        <v>918</v>
      </c>
    </row>
    <row r="72" spans="2:3" ht="12.75">
      <c r="B72">
        <v>1523</v>
      </c>
      <c r="C72">
        <v>921</v>
      </c>
    </row>
    <row r="73" spans="2:3" ht="12.75">
      <c r="B73">
        <v>1533</v>
      </c>
      <c r="C73">
        <v>924</v>
      </c>
    </row>
    <row r="74" spans="2:3" ht="12.75">
      <c r="B74">
        <v>1543</v>
      </c>
      <c r="C74">
        <v>926</v>
      </c>
    </row>
    <row r="76" spans="2:3" ht="12.75">
      <c r="B76">
        <v>1473</v>
      </c>
      <c r="C76">
        <v>929</v>
      </c>
    </row>
    <row r="77" spans="2:3" ht="12.75">
      <c r="B77">
        <v>1463</v>
      </c>
      <c r="C77">
        <v>933</v>
      </c>
    </row>
    <row r="78" ht="12.75">
      <c r="B78" t="s">
        <v>129</v>
      </c>
    </row>
    <row r="79" spans="2:3" ht="12.75">
      <c r="B79">
        <v>1463</v>
      </c>
      <c r="C79">
        <v>936</v>
      </c>
    </row>
    <row r="80" spans="2:3" ht="12.75">
      <c r="B80">
        <v>1473</v>
      </c>
      <c r="C80">
        <v>939</v>
      </c>
    </row>
    <row r="81" spans="2:3" ht="12.75">
      <c r="B81">
        <v>1483</v>
      </c>
      <c r="C81">
        <v>941</v>
      </c>
    </row>
    <row r="82" spans="2:3" ht="12.75">
      <c r="B82">
        <v>1493</v>
      </c>
      <c r="C82">
        <v>943</v>
      </c>
    </row>
    <row r="83" spans="2:3" ht="12.75">
      <c r="B83">
        <v>1503</v>
      </c>
      <c r="C83">
        <v>946</v>
      </c>
    </row>
    <row r="84" spans="2:3" ht="12.75">
      <c r="B84">
        <v>1513</v>
      </c>
      <c r="C84">
        <v>948</v>
      </c>
    </row>
    <row r="86" ht="12.75">
      <c r="B86">
        <v>7</v>
      </c>
    </row>
    <row r="87" spans="2:3" ht="12.75">
      <c r="B87" t="s">
        <v>112</v>
      </c>
      <c r="C87" t="s">
        <v>128</v>
      </c>
    </row>
    <row r="88" spans="2:3" ht="12.75">
      <c r="B88">
        <v>1380</v>
      </c>
      <c r="C88">
        <v>1211</v>
      </c>
    </row>
    <row r="89" spans="2:3" ht="12.75">
      <c r="B89">
        <v>1380</v>
      </c>
      <c r="C89">
        <v>1213</v>
      </c>
    </row>
    <row r="90" spans="2:3" ht="12.75">
      <c r="B90">
        <v>1343</v>
      </c>
      <c r="C90">
        <v>1216</v>
      </c>
    </row>
    <row r="91" spans="2:3" ht="12.75">
      <c r="B91">
        <v>1353</v>
      </c>
      <c r="C91">
        <v>1218</v>
      </c>
    </row>
    <row r="92" spans="2:3" ht="12.75">
      <c r="B92">
        <v>1363</v>
      </c>
      <c r="C92">
        <v>1220</v>
      </c>
    </row>
    <row r="93" spans="2:3" ht="12.75">
      <c r="B93">
        <v>1373</v>
      </c>
      <c r="C93">
        <v>1222</v>
      </c>
    </row>
    <row r="94" spans="2:3" ht="12.75">
      <c r="B94">
        <v>1383</v>
      </c>
      <c r="C94">
        <v>1225</v>
      </c>
    </row>
    <row r="95" spans="2:3" ht="12.75">
      <c r="B95">
        <v>1393</v>
      </c>
      <c r="C95">
        <v>1393</v>
      </c>
    </row>
    <row r="96" spans="2:3" ht="12.75">
      <c r="B96">
        <v>1403</v>
      </c>
      <c r="C96">
        <v>1230</v>
      </c>
    </row>
    <row r="97" spans="2:3" ht="12.75">
      <c r="B97">
        <v>1413</v>
      </c>
      <c r="C97">
        <v>1232</v>
      </c>
    </row>
    <row r="98" spans="2:3" ht="12.75">
      <c r="B98">
        <v>1423</v>
      </c>
      <c r="C98">
        <v>1234</v>
      </c>
    </row>
    <row r="99" spans="2:5" ht="12.75">
      <c r="B99">
        <v>1393</v>
      </c>
      <c r="C99">
        <v>1251</v>
      </c>
      <c r="D99" t="s">
        <v>130</v>
      </c>
      <c r="E99" t="s">
        <v>131</v>
      </c>
    </row>
    <row r="100" spans="2:5" ht="12.75">
      <c r="B100">
        <v>1393</v>
      </c>
      <c r="C100">
        <v>1307</v>
      </c>
      <c r="D100" t="s">
        <v>130</v>
      </c>
      <c r="E100" t="s">
        <v>132</v>
      </c>
    </row>
    <row r="102" ht="12.75">
      <c r="B102">
        <v>6</v>
      </c>
    </row>
    <row r="103" spans="2:3" ht="12.75">
      <c r="B103" t="s">
        <v>112</v>
      </c>
      <c r="C103" t="s">
        <v>128</v>
      </c>
    </row>
    <row r="104" spans="2:3" ht="12.75">
      <c r="B104">
        <v>1383</v>
      </c>
      <c r="C104">
        <v>1437</v>
      </c>
    </row>
    <row r="105" spans="2:3" ht="12.75">
      <c r="B105">
        <v>1393</v>
      </c>
      <c r="C105">
        <v>1440</v>
      </c>
    </row>
    <row r="106" spans="2:3" ht="12.75">
      <c r="B106">
        <v>1403</v>
      </c>
      <c r="C106">
        <v>1442</v>
      </c>
    </row>
    <row r="107" spans="2:3" ht="12.75">
      <c r="B107">
        <v>1413</v>
      </c>
      <c r="C107">
        <v>1444</v>
      </c>
    </row>
    <row r="108" spans="2:3" ht="12.75">
      <c r="B108">
        <v>1423</v>
      </c>
      <c r="C108">
        <v>1447</v>
      </c>
    </row>
    <row r="109" spans="2:3" ht="12.75">
      <c r="B109">
        <v>1433</v>
      </c>
      <c r="C109">
        <v>1449</v>
      </c>
    </row>
    <row r="110" spans="2:3" ht="12.75">
      <c r="B110">
        <v>1443</v>
      </c>
      <c r="C110">
        <v>1452</v>
      </c>
    </row>
    <row r="111" spans="2:3" ht="12.75">
      <c r="B111">
        <v>1453</v>
      </c>
      <c r="C111">
        <v>1454</v>
      </c>
    </row>
    <row r="112" spans="2:3" ht="12.75">
      <c r="B112">
        <v>1463</v>
      </c>
      <c r="C112">
        <v>1456</v>
      </c>
    </row>
    <row r="114" spans="2:5" ht="12.75">
      <c r="B114">
        <v>1423</v>
      </c>
      <c r="C114">
        <v>1515</v>
      </c>
      <c r="D114" t="s">
        <v>130</v>
      </c>
      <c r="E114" t="s">
        <v>131</v>
      </c>
    </row>
    <row r="117" spans="2:5" ht="12.75">
      <c r="B117" t="s">
        <v>112</v>
      </c>
      <c r="C117" t="s">
        <v>134</v>
      </c>
      <c r="E117" t="s">
        <v>137</v>
      </c>
    </row>
    <row r="118" spans="2:4" ht="12.75">
      <c r="B118">
        <v>1463</v>
      </c>
      <c r="C118">
        <v>1721</v>
      </c>
      <c r="D118" t="s">
        <v>128</v>
      </c>
    </row>
    <row r="119" spans="2:3" ht="12.75">
      <c r="B119">
        <v>1473</v>
      </c>
      <c r="C119">
        <v>1723</v>
      </c>
    </row>
    <row r="120" spans="2:3" ht="12.75">
      <c r="B120">
        <v>1483</v>
      </c>
      <c r="C120">
        <v>1726</v>
      </c>
    </row>
    <row r="121" spans="2:3" ht="12.75">
      <c r="B121">
        <v>1493</v>
      </c>
      <c r="C121">
        <v>1728</v>
      </c>
    </row>
    <row r="122" spans="2:3" ht="12.75">
      <c r="B122">
        <v>1503</v>
      </c>
      <c r="C122">
        <v>1730</v>
      </c>
    </row>
    <row r="123" spans="2:3" ht="12.75">
      <c r="B123">
        <v>1513</v>
      </c>
      <c r="C123">
        <v>1732</v>
      </c>
    </row>
    <row r="124" spans="2:3" ht="12.75">
      <c r="B124">
        <v>1523</v>
      </c>
      <c r="C124">
        <v>1735</v>
      </c>
    </row>
    <row r="125" spans="2:4" ht="12.75">
      <c r="B125">
        <v>1463</v>
      </c>
      <c r="C125">
        <v>1746</v>
      </c>
      <c r="D125" t="s">
        <v>133</v>
      </c>
    </row>
    <row r="126" spans="2:4" ht="12.75">
      <c r="B126">
        <v>1473</v>
      </c>
      <c r="C126">
        <v>1752</v>
      </c>
      <c r="D126" t="s">
        <v>133</v>
      </c>
    </row>
    <row r="127" spans="2:4" ht="12.75">
      <c r="B127">
        <v>1483</v>
      </c>
      <c r="C127">
        <v>1758</v>
      </c>
      <c r="D127" t="s">
        <v>133</v>
      </c>
    </row>
    <row r="129" spans="3:5" ht="12.75">
      <c r="C129" t="s">
        <v>135</v>
      </c>
      <c r="D129" t="s">
        <v>136</v>
      </c>
      <c r="E129" s="19">
        <v>36727</v>
      </c>
    </row>
    <row r="130" spans="2:3" ht="12.75">
      <c r="B130">
        <v>1463</v>
      </c>
      <c r="C130">
        <v>1119</v>
      </c>
    </row>
    <row r="131" spans="2:3" ht="12.75">
      <c r="B131">
        <v>1473</v>
      </c>
      <c r="C131">
        <v>1122</v>
      </c>
    </row>
    <row r="132" spans="2:3" ht="12.75">
      <c r="B132">
        <v>1483</v>
      </c>
      <c r="C132">
        <v>1124</v>
      </c>
    </row>
    <row r="133" spans="2:3" ht="12.75">
      <c r="B133">
        <v>1493</v>
      </c>
      <c r="C133">
        <v>1126</v>
      </c>
    </row>
    <row r="134" spans="2:3" ht="12.75">
      <c r="B134">
        <v>1503</v>
      </c>
      <c r="C134">
        <v>1128</v>
      </c>
    </row>
    <row r="135" spans="2:3" ht="12.75">
      <c r="B135">
        <v>1513</v>
      </c>
      <c r="C135">
        <v>1131</v>
      </c>
    </row>
    <row r="136" ht="12.75">
      <c r="D136" t="s">
        <v>138</v>
      </c>
    </row>
    <row r="137" ht="12.75">
      <c r="C137" t="s">
        <v>139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7"/>
  <sheetViews>
    <sheetView workbookViewId="0" topLeftCell="A79">
      <selection activeCell="C134" sqref="C134"/>
      <selection activeCell="B38" sqref="B38"/>
      <selection activeCell="F103" sqref="F103"/>
    </sheetView>
  </sheetViews>
  <sheetFormatPr defaultColWidth="9.140625" defaultRowHeight="12.75"/>
  <sheetData>
    <row r="1" ht="13.5" thickBot="1"/>
    <row r="2" spans="2:8" ht="12.75">
      <c r="B2" s="21" t="s">
        <v>143</v>
      </c>
      <c r="C2" s="22"/>
      <c r="D2" s="22"/>
      <c r="E2" s="22"/>
      <c r="F2" s="22"/>
      <c r="G2" s="22"/>
      <c r="H2" s="23"/>
    </row>
    <row r="3" spans="2:8" ht="12.75">
      <c r="B3" s="24" t="s">
        <v>90</v>
      </c>
      <c r="C3" s="14" t="s">
        <v>92</v>
      </c>
      <c r="D3" s="14" t="s">
        <v>91</v>
      </c>
      <c r="E3" s="14" t="s">
        <v>93</v>
      </c>
      <c r="F3" s="15" t="s">
        <v>94</v>
      </c>
      <c r="G3" s="14" t="s">
        <v>0</v>
      </c>
      <c r="H3" s="25" t="s">
        <v>1</v>
      </c>
    </row>
    <row r="4" spans="2:8" ht="12.75">
      <c r="B4" s="26"/>
      <c r="C4" s="1"/>
      <c r="D4" s="1"/>
      <c r="E4" s="1"/>
      <c r="F4" s="1"/>
      <c r="G4" s="1"/>
      <c r="H4" s="27"/>
    </row>
    <row r="5" spans="2:8" ht="12.75">
      <c r="B5" s="26" t="s">
        <v>145</v>
      </c>
      <c r="C5" s="1"/>
      <c r="D5" s="1"/>
      <c r="E5" s="1"/>
      <c r="F5" s="1"/>
      <c r="G5" s="1"/>
      <c r="H5" s="27"/>
    </row>
    <row r="6" spans="2:8" ht="12.75">
      <c r="B6" s="26" t="s">
        <v>148</v>
      </c>
      <c r="C6" s="1"/>
      <c r="D6" s="1"/>
      <c r="E6" s="1"/>
      <c r="F6" s="1"/>
      <c r="G6" s="1"/>
      <c r="H6" s="27"/>
    </row>
    <row r="7" spans="2:8" ht="12.75">
      <c r="B7" s="26">
        <v>3</v>
      </c>
      <c r="C7" s="1"/>
      <c r="D7" s="1"/>
      <c r="E7" s="1"/>
      <c r="F7" s="1"/>
      <c r="G7" s="1"/>
      <c r="H7" s="27"/>
    </row>
    <row r="8" spans="2:8" ht="12.75">
      <c r="B8" s="26" t="s">
        <v>146</v>
      </c>
      <c r="C8" s="1"/>
      <c r="D8" s="1"/>
      <c r="E8" s="1"/>
      <c r="F8" s="1"/>
      <c r="G8" s="1"/>
      <c r="H8" s="27"/>
    </row>
    <row r="9" spans="2:8" ht="12.75">
      <c r="B9" s="26" t="s">
        <v>147</v>
      </c>
      <c r="C9" s="1"/>
      <c r="D9" s="1"/>
      <c r="E9" s="1"/>
      <c r="F9" s="1"/>
      <c r="G9" s="1"/>
      <c r="H9" s="27"/>
    </row>
    <row r="10" spans="2:8" ht="12.75">
      <c r="B10" s="26" t="s">
        <v>158</v>
      </c>
      <c r="C10" s="1"/>
      <c r="D10" s="1"/>
      <c r="E10" s="1"/>
      <c r="F10" s="1"/>
      <c r="G10" s="1"/>
      <c r="H10" s="27"/>
    </row>
    <row r="11" spans="2:8" ht="12.75">
      <c r="B11" s="26" t="s">
        <v>156</v>
      </c>
      <c r="C11" s="1" t="s">
        <v>157</v>
      </c>
      <c r="D11" s="1"/>
      <c r="E11" s="1"/>
      <c r="F11" s="1"/>
      <c r="G11" s="1"/>
      <c r="H11" s="27"/>
    </row>
    <row r="12" spans="2:8" ht="12.75">
      <c r="B12" s="26" t="s">
        <v>159</v>
      </c>
      <c r="C12" s="1"/>
      <c r="D12" s="1"/>
      <c r="E12" s="1"/>
      <c r="F12" s="1"/>
      <c r="G12" s="1"/>
      <c r="H12" s="27"/>
    </row>
    <row r="13" spans="2:8" ht="13.5" thickBot="1">
      <c r="B13" s="28" t="s">
        <v>149</v>
      </c>
      <c r="C13" s="29"/>
      <c r="D13" s="29"/>
      <c r="E13" s="29"/>
      <c r="F13" s="29"/>
      <c r="G13" s="29"/>
      <c r="H13" s="30"/>
    </row>
    <row r="15" spans="1:2" ht="12.75">
      <c r="A15">
        <v>1</v>
      </c>
      <c r="B15" t="s">
        <v>143</v>
      </c>
    </row>
    <row r="16" spans="2:8" ht="12.75">
      <c r="B16" s="14" t="s">
        <v>90</v>
      </c>
      <c r="C16" s="14" t="s">
        <v>92</v>
      </c>
      <c r="D16" s="14" t="s">
        <v>91</v>
      </c>
      <c r="E16" s="14" t="s">
        <v>93</v>
      </c>
      <c r="F16" s="15" t="s">
        <v>94</v>
      </c>
      <c r="G16" s="14" t="s">
        <v>0</v>
      </c>
      <c r="H16" s="14" t="s">
        <v>1</v>
      </c>
    </row>
    <row r="17" spans="2:8" ht="12.75">
      <c r="B17" s="1" t="s">
        <v>6</v>
      </c>
      <c r="C17" s="1">
        <v>1</v>
      </c>
      <c r="D17" s="1">
        <v>3</v>
      </c>
      <c r="E17" s="1" t="s">
        <v>8</v>
      </c>
      <c r="F17" s="1" t="s">
        <v>12</v>
      </c>
      <c r="G17" s="2" t="s">
        <v>35</v>
      </c>
      <c r="H17" s="2" t="s">
        <v>27</v>
      </c>
    </row>
    <row r="18" ht="12.75">
      <c r="B18" t="s">
        <v>145</v>
      </c>
    </row>
    <row r="19" ht="12.75">
      <c r="B19" t="s">
        <v>151</v>
      </c>
    </row>
    <row r="20" ht="12.75">
      <c r="B20">
        <v>3</v>
      </c>
    </row>
    <row r="21" ht="12.75">
      <c r="B21" t="s">
        <v>146</v>
      </c>
    </row>
    <row r="22" ht="12.75">
      <c r="B22" t="s">
        <v>147</v>
      </c>
    </row>
    <row r="23" ht="12.75">
      <c r="B23">
        <v>13</v>
      </c>
    </row>
    <row r="24" spans="2:3" ht="12.75">
      <c r="B24">
        <v>1433</v>
      </c>
      <c r="C24">
        <v>1548</v>
      </c>
    </row>
    <row r="25" spans="2:3" ht="12.75">
      <c r="B25">
        <v>1443</v>
      </c>
      <c r="C25">
        <v>1551</v>
      </c>
    </row>
    <row r="26" spans="2:3" ht="12.75">
      <c r="B26">
        <v>1453</v>
      </c>
      <c r="C26">
        <v>1553</v>
      </c>
    </row>
    <row r="27" spans="2:3" ht="12.75">
      <c r="B27">
        <v>1463</v>
      </c>
      <c r="C27">
        <v>1556</v>
      </c>
    </row>
    <row r="28" spans="2:3" ht="12.75">
      <c r="B28">
        <v>1473</v>
      </c>
      <c r="C28">
        <v>1558</v>
      </c>
    </row>
    <row r="29" spans="2:3" ht="12.75">
      <c r="B29">
        <v>1483</v>
      </c>
      <c r="C29">
        <v>1600</v>
      </c>
    </row>
    <row r="30" spans="2:3" ht="12.75">
      <c r="B30">
        <v>1493</v>
      </c>
      <c r="C30">
        <v>1603</v>
      </c>
    </row>
    <row r="31" spans="2:3" ht="12.75">
      <c r="B31">
        <v>1503</v>
      </c>
      <c r="C31">
        <v>1605</v>
      </c>
    </row>
    <row r="32" spans="2:3" ht="12.75">
      <c r="B32">
        <v>1513</v>
      </c>
      <c r="C32">
        <v>1607</v>
      </c>
    </row>
    <row r="33" spans="2:3" ht="12.75">
      <c r="B33">
        <v>1523</v>
      </c>
      <c r="C33">
        <v>1610</v>
      </c>
    </row>
    <row r="34" spans="2:3" ht="12.75">
      <c r="B34">
        <v>1533</v>
      </c>
      <c r="C34">
        <v>1612</v>
      </c>
    </row>
    <row r="35" spans="2:3" ht="12.75">
      <c r="B35">
        <v>1543</v>
      </c>
      <c r="C35">
        <v>1615</v>
      </c>
    </row>
    <row r="36" spans="2:3" ht="12.75">
      <c r="B36">
        <v>1553</v>
      </c>
      <c r="C36">
        <v>1617</v>
      </c>
    </row>
    <row r="37" ht="12.75">
      <c r="B37" t="s">
        <v>155</v>
      </c>
    </row>
    <row r="39" spans="1:2" ht="12.75">
      <c r="A39">
        <v>3</v>
      </c>
      <c r="B39" t="s">
        <v>143</v>
      </c>
    </row>
    <row r="40" spans="2:8" ht="12.75">
      <c r="B40" s="14" t="s">
        <v>90</v>
      </c>
      <c r="C40" s="14" t="s">
        <v>92</v>
      </c>
      <c r="D40" s="14" t="s">
        <v>91</v>
      </c>
      <c r="E40" s="14" t="s">
        <v>93</v>
      </c>
      <c r="F40" s="15" t="s">
        <v>94</v>
      </c>
      <c r="G40" s="14" t="s">
        <v>0</v>
      </c>
      <c r="H40" s="14" t="s">
        <v>1</v>
      </c>
    </row>
    <row r="41" spans="2:8" ht="12.75">
      <c r="B41" s="1" t="s">
        <v>6</v>
      </c>
      <c r="C41" s="1">
        <v>1</v>
      </c>
      <c r="D41" s="1">
        <v>3</v>
      </c>
      <c r="E41" s="1" t="s">
        <v>8</v>
      </c>
      <c r="F41" s="1" t="s">
        <v>12</v>
      </c>
      <c r="G41" s="2" t="s">
        <v>34</v>
      </c>
      <c r="H41" s="2" t="s">
        <v>26</v>
      </c>
    </row>
    <row r="42" ht="12.75">
      <c r="B42" t="s">
        <v>145</v>
      </c>
    </row>
    <row r="43" ht="12.75">
      <c r="B43" t="s">
        <v>151</v>
      </c>
    </row>
    <row r="44" ht="12.75">
      <c r="B44">
        <v>3</v>
      </c>
    </row>
    <row r="45" ht="12.75">
      <c r="B45" t="s">
        <v>146</v>
      </c>
    </row>
    <row r="46" ht="12.75">
      <c r="B46" t="s">
        <v>147</v>
      </c>
    </row>
    <row r="47" ht="12.75">
      <c r="B47">
        <f>COUNT(B48:B58)</f>
        <v>11</v>
      </c>
    </row>
    <row r="48" spans="2:3" ht="12.75">
      <c r="B48">
        <v>1343</v>
      </c>
      <c r="C48">
        <v>1020</v>
      </c>
    </row>
    <row r="49" spans="2:3" ht="12.75">
      <c r="B49">
        <v>1353</v>
      </c>
      <c r="C49">
        <v>1023</v>
      </c>
    </row>
    <row r="50" spans="2:3" ht="12.75">
      <c r="B50">
        <v>1363</v>
      </c>
      <c r="C50">
        <v>1025</v>
      </c>
    </row>
    <row r="51" spans="2:3" ht="12.75">
      <c r="B51">
        <v>1373</v>
      </c>
      <c r="C51">
        <v>1026</v>
      </c>
    </row>
    <row r="52" spans="2:3" ht="12.75">
      <c r="B52">
        <v>1383</v>
      </c>
      <c r="C52">
        <v>1028</v>
      </c>
    </row>
    <row r="53" spans="2:3" ht="12.75">
      <c r="B53">
        <v>1393</v>
      </c>
      <c r="C53">
        <v>1029</v>
      </c>
    </row>
    <row r="54" spans="2:3" ht="12.75">
      <c r="B54">
        <v>1403</v>
      </c>
      <c r="C54">
        <v>1032</v>
      </c>
    </row>
    <row r="55" spans="2:3" ht="12.75">
      <c r="B55">
        <v>1413</v>
      </c>
      <c r="C55">
        <v>1033</v>
      </c>
    </row>
    <row r="56" spans="2:3" ht="12.75">
      <c r="B56">
        <v>1423</v>
      </c>
      <c r="C56">
        <v>1035</v>
      </c>
    </row>
    <row r="57" spans="2:3" ht="12.75">
      <c r="B57">
        <v>1433</v>
      </c>
      <c r="C57">
        <v>1036</v>
      </c>
    </row>
    <row r="58" spans="2:3" ht="12.75">
      <c r="B58">
        <v>1443</v>
      </c>
      <c r="C58">
        <v>1038</v>
      </c>
    </row>
    <row r="59" ht="12.75">
      <c r="B59" t="s">
        <v>149</v>
      </c>
    </row>
    <row r="62" spans="1:2" ht="12.75">
      <c r="A62">
        <v>4</v>
      </c>
      <c r="B62" t="s">
        <v>143</v>
      </c>
    </row>
    <row r="63" ht="12.75">
      <c r="B63" t="s">
        <v>144</v>
      </c>
    </row>
    <row r="64" spans="2:8" ht="12.75">
      <c r="B64" s="1" t="s">
        <v>6</v>
      </c>
      <c r="C64" s="1">
        <v>2</v>
      </c>
      <c r="D64" s="12">
        <v>3</v>
      </c>
      <c r="E64" s="1" t="s">
        <v>9</v>
      </c>
      <c r="F64" s="1" t="s">
        <v>13</v>
      </c>
      <c r="G64" s="2" t="s">
        <v>35</v>
      </c>
      <c r="H64" s="2" t="s">
        <v>27</v>
      </c>
    </row>
    <row r="65" ht="12.75">
      <c r="B65" t="s">
        <v>150</v>
      </c>
    </row>
    <row r="66" ht="12.75">
      <c r="B66" t="s">
        <v>151</v>
      </c>
    </row>
    <row r="67" ht="12.75">
      <c r="B67">
        <v>4</v>
      </c>
    </row>
    <row r="68" ht="12.75">
      <c r="B68" t="s">
        <v>154</v>
      </c>
    </row>
    <row r="69" ht="12.75">
      <c r="B69" t="s">
        <v>147</v>
      </c>
    </row>
    <row r="70" ht="12.75">
      <c r="B70">
        <v>9</v>
      </c>
    </row>
    <row r="71" spans="2:3" ht="12.75">
      <c r="B71">
        <v>1463</v>
      </c>
      <c r="C71">
        <v>933</v>
      </c>
    </row>
    <row r="72" spans="2:3" ht="12.75">
      <c r="B72">
        <v>1473</v>
      </c>
      <c r="C72">
        <v>929</v>
      </c>
    </row>
    <row r="73" spans="2:3" ht="12.75">
      <c r="B73">
        <v>1483</v>
      </c>
      <c r="C73">
        <v>911</v>
      </c>
    </row>
    <row r="74" spans="2:3" ht="12.75">
      <c r="B74">
        <v>1493</v>
      </c>
      <c r="C74">
        <v>913</v>
      </c>
    </row>
    <row r="75" spans="2:3" ht="12.75">
      <c r="B75">
        <v>1503</v>
      </c>
      <c r="C75">
        <v>916</v>
      </c>
    </row>
    <row r="76" spans="2:3" ht="12.75">
      <c r="B76">
        <v>1513</v>
      </c>
      <c r="C76">
        <v>918</v>
      </c>
    </row>
    <row r="77" spans="2:3" ht="12.75">
      <c r="B77">
        <v>1523</v>
      </c>
      <c r="C77">
        <v>921</v>
      </c>
    </row>
    <row r="78" spans="2:3" ht="12.75">
      <c r="B78">
        <v>1533</v>
      </c>
      <c r="C78">
        <v>924</v>
      </c>
    </row>
    <row r="79" spans="2:3" ht="12.75">
      <c r="B79">
        <v>1543</v>
      </c>
      <c r="C79">
        <v>926</v>
      </c>
    </row>
    <row r="80" ht="12.75">
      <c r="B80" t="s">
        <v>149</v>
      </c>
    </row>
    <row r="82" spans="1:2" ht="12.75">
      <c r="A82">
        <v>5</v>
      </c>
      <c r="B82" t="s">
        <v>143</v>
      </c>
    </row>
    <row r="83" spans="2:8" ht="12.75">
      <c r="B83" s="14" t="s">
        <v>90</v>
      </c>
      <c r="C83" s="14" t="s">
        <v>92</v>
      </c>
      <c r="D83" s="14" t="s">
        <v>91</v>
      </c>
      <c r="E83" s="14" t="s">
        <v>93</v>
      </c>
      <c r="F83" s="15" t="s">
        <v>94</v>
      </c>
      <c r="G83" s="14" t="s">
        <v>0</v>
      </c>
      <c r="H83" s="14" t="s">
        <v>1</v>
      </c>
    </row>
    <row r="84" spans="2:8" ht="12.75">
      <c r="B84" s="1" t="s">
        <v>6</v>
      </c>
      <c r="C84" s="1">
        <v>2</v>
      </c>
      <c r="D84" s="12">
        <v>3</v>
      </c>
      <c r="E84" s="1" t="s">
        <v>9</v>
      </c>
      <c r="F84" s="1" t="s">
        <v>13</v>
      </c>
      <c r="G84" s="2" t="s">
        <v>33</v>
      </c>
      <c r="H84" s="2" t="s">
        <v>31</v>
      </c>
    </row>
    <row r="85" ht="12.75">
      <c r="B85" t="s">
        <v>152</v>
      </c>
    </row>
    <row r="86" ht="12.75">
      <c r="B86" t="s">
        <v>151</v>
      </c>
    </row>
    <row r="87" ht="12.75">
      <c r="B87">
        <v>4</v>
      </c>
    </row>
    <row r="88" ht="12.75">
      <c r="B88" t="s">
        <v>153</v>
      </c>
    </row>
    <row r="89" ht="12.75">
      <c r="B89" t="s">
        <v>147</v>
      </c>
    </row>
    <row r="90" ht="12.75">
      <c r="B90">
        <v>6</v>
      </c>
    </row>
    <row r="91" spans="2:3" ht="12.75">
      <c r="B91">
        <v>1463</v>
      </c>
      <c r="C91">
        <v>1119</v>
      </c>
    </row>
    <row r="92" spans="2:3" ht="12.75">
      <c r="B92">
        <v>1473</v>
      </c>
      <c r="C92">
        <v>1122</v>
      </c>
    </row>
    <row r="93" spans="2:3" ht="12.75">
      <c r="B93">
        <v>1483</v>
      </c>
      <c r="C93">
        <v>1124</v>
      </c>
    </row>
    <row r="94" spans="2:3" ht="12.75">
      <c r="B94">
        <v>1493</v>
      </c>
      <c r="C94">
        <v>1126</v>
      </c>
    </row>
    <row r="95" spans="2:3" ht="12.75">
      <c r="B95">
        <v>1503</v>
      </c>
      <c r="C95">
        <v>1128</v>
      </c>
    </row>
    <row r="96" spans="2:3" ht="12.75">
      <c r="B96">
        <v>1513</v>
      </c>
      <c r="C96">
        <v>1131</v>
      </c>
    </row>
    <row r="97" ht="12.75">
      <c r="B97" t="s">
        <v>155</v>
      </c>
    </row>
    <row r="99" spans="1:2" ht="12.75">
      <c r="A99">
        <v>6</v>
      </c>
      <c r="B99" t="s">
        <v>143</v>
      </c>
    </row>
    <row r="100" spans="2:8" ht="12.75">
      <c r="B100" s="14" t="s">
        <v>90</v>
      </c>
      <c r="C100" s="14" t="s">
        <v>92</v>
      </c>
      <c r="D100" s="14" t="s">
        <v>91</v>
      </c>
      <c r="E100" s="14" t="s">
        <v>93</v>
      </c>
      <c r="F100" s="15" t="s">
        <v>94</v>
      </c>
      <c r="G100" s="14" t="s">
        <v>0</v>
      </c>
      <c r="H100" s="14" t="s">
        <v>1</v>
      </c>
    </row>
    <row r="101" spans="2:8" ht="12.75">
      <c r="B101" s="1" t="s">
        <v>6</v>
      </c>
      <c r="C101" s="1">
        <v>2</v>
      </c>
      <c r="D101" s="12">
        <v>3</v>
      </c>
      <c r="E101" s="1" t="s">
        <v>9</v>
      </c>
      <c r="F101" s="1" t="s">
        <v>13</v>
      </c>
      <c r="G101" s="2" t="s">
        <v>37</v>
      </c>
      <c r="H101" s="2" t="s">
        <v>30</v>
      </c>
    </row>
    <row r="102" ht="12.75">
      <c r="B102" s="12" t="s">
        <v>150</v>
      </c>
    </row>
    <row r="103" ht="12.75">
      <c r="B103" t="s">
        <v>151</v>
      </c>
    </row>
    <row r="104" ht="12.75">
      <c r="B104">
        <v>4</v>
      </c>
    </row>
    <row r="105" ht="12.75">
      <c r="B105" t="s">
        <v>153</v>
      </c>
    </row>
    <row r="106" ht="12.75">
      <c r="B106" t="s">
        <v>147</v>
      </c>
    </row>
    <row r="107" ht="12.75">
      <c r="B107">
        <v>9</v>
      </c>
    </row>
    <row r="108" spans="2:3" ht="12.75">
      <c r="B108">
        <v>1383</v>
      </c>
      <c r="C108">
        <v>1437</v>
      </c>
    </row>
    <row r="109" spans="2:3" ht="12.75">
      <c r="B109">
        <v>1393</v>
      </c>
      <c r="C109">
        <v>1440</v>
      </c>
    </row>
    <row r="110" spans="2:3" ht="12.75">
      <c r="B110">
        <v>1403</v>
      </c>
      <c r="C110">
        <v>1442</v>
      </c>
    </row>
    <row r="111" spans="2:3" ht="12.75">
      <c r="B111">
        <v>1413</v>
      </c>
      <c r="C111">
        <v>1444</v>
      </c>
    </row>
    <row r="112" spans="2:3" ht="12.75">
      <c r="B112">
        <v>1423</v>
      </c>
      <c r="C112">
        <v>1447</v>
      </c>
    </row>
    <row r="113" spans="2:3" ht="12.75">
      <c r="B113">
        <v>1433</v>
      </c>
      <c r="C113">
        <v>1449</v>
      </c>
    </row>
    <row r="114" spans="2:3" ht="12.75">
      <c r="B114">
        <v>1443</v>
      </c>
      <c r="C114">
        <v>1452</v>
      </c>
    </row>
    <row r="115" spans="2:3" ht="12.75">
      <c r="B115">
        <v>1453</v>
      </c>
      <c r="C115">
        <v>1454</v>
      </c>
    </row>
    <row r="116" spans="2:3" ht="12.75">
      <c r="B116">
        <v>1463</v>
      </c>
      <c r="C116">
        <v>1456</v>
      </c>
    </row>
    <row r="117" ht="12.75">
      <c r="B117" t="s">
        <v>155</v>
      </c>
    </row>
    <row r="120" spans="1:2" ht="12.75">
      <c r="A120">
        <v>7</v>
      </c>
      <c r="B120" t="s">
        <v>143</v>
      </c>
    </row>
    <row r="121" spans="2:8" ht="12.75">
      <c r="B121" s="14" t="s">
        <v>90</v>
      </c>
      <c r="C121" s="14" t="s">
        <v>92</v>
      </c>
      <c r="D121" s="14" t="s">
        <v>91</v>
      </c>
      <c r="E121" s="14" t="s">
        <v>93</v>
      </c>
      <c r="F121" s="15" t="s">
        <v>94</v>
      </c>
      <c r="G121" s="14" t="s">
        <v>0</v>
      </c>
      <c r="H121" s="14" t="s">
        <v>1</v>
      </c>
    </row>
    <row r="122" spans="2:8" ht="12.75">
      <c r="B122" s="1" t="s">
        <v>6</v>
      </c>
      <c r="C122" s="1">
        <v>2</v>
      </c>
      <c r="D122" s="12">
        <v>3</v>
      </c>
      <c r="E122" s="1" t="s">
        <v>9</v>
      </c>
      <c r="F122" s="1" t="s">
        <v>13</v>
      </c>
      <c r="G122" s="2" t="s">
        <v>34</v>
      </c>
      <c r="H122" s="2" t="s">
        <v>45</v>
      </c>
    </row>
    <row r="123" ht="12.75">
      <c r="B123" s="12" t="s">
        <v>152</v>
      </c>
    </row>
    <row r="124" ht="12.75">
      <c r="B124" t="s">
        <v>151</v>
      </c>
    </row>
    <row r="125" ht="12.75">
      <c r="B125">
        <v>4</v>
      </c>
    </row>
    <row r="126" ht="12.75">
      <c r="B126" t="s">
        <v>153</v>
      </c>
    </row>
    <row r="127" ht="12.75">
      <c r="B127" t="s">
        <v>147</v>
      </c>
    </row>
    <row r="128" ht="12.75">
      <c r="B128">
        <v>9</v>
      </c>
    </row>
    <row r="129" spans="2:3" ht="12.75">
      <c r="B129">
        <v>1343</v>
      </c>
      <c r="C129">
        <v>1216</v>
      </c>
    </row>
    <row r="130" spans="2:3" ht="12.75">
      <c r="B130">
        <v>1353</v>
      </c>
      <c r="C130">
        <v>1218</v>
      </c>
    </row>
    <row r="131" spans="2:3" ht="12.75">
      <c r="B131">
        <v>1363</v>
      </c>
      <c r="C131">
        <v>1220</v>
      </c>
    </row>
    <row r="132" spans="2:3" ht="12.75">
      <c r="B132">
        <v>1373</v>
      </c>
      <c r="C132">
        <v>1222</v>
      </c>
    </row>
    <row r="133" spans="2:3" ht="12.75">
      <c r="B133">
        <v>1383</v>
      </c>
      <c r="C133">
        <v>1225</v>
      </c>
    </row>
    <row r="134" spans="2:3" ht="12.75">
      <c r="B134">
        <v>1393</v>
      </c>
      <c r="C134">
        <v>1393</v>
      </c>
    </row>
    <row r="135" spans="2:3" ht="12.75">
      <c r="B135">
        <v>1403</v>
      </c>
      <c r="C135">
        <v>1230</v>
      </c>
    </row>
    <row r="136" spans="2:3" ht="12.75">
      <c r="B136">
        <v>1413</v>
      </c>
      <c r="C136">
        <v>1232</v>
      </c>
    </row>
    <row r="137" spans="2:3" ht="12.75">
      <c r="B137">
        <v>1423</v>
      </c>
      <c r="C137">
        <v>1234</v>
      </c>
    </row>
    <row r="138" ht="12.75">
      <c r="B138" t="s">
        <v>155</v>
      </c>
    </row>
    <row r="141" ht="12.75">
      <c r="A141">
        <v>8</v>
      </c>
    </row>
    <row r="142" ht="12.75">
      <c r="A142">
        <v>9</v>
      </c>
    </row>
    <row r="143" ht="12.75">
      <c r="A143">
        <v>10</v>
      </c>
    </row>
    <row r="144" ht="12.75">
      <c r="A144">
        <v>11</v>
      </c>
    </row>
    <row r="145" ht="12.75">
      <c r="A145">
        <v>12</v>
      </c>
    </row>
    <row r="146" ht="12.75">
      <c r="A146">
        <v>13</v>
      </c>
    </row>
    <row r="147" ht="12.75">
      <c r="A147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"/>
  <sheetViews>
    <sheetView workbookViewId="0" topLeftCell="A8">
      <selection activeCell="L40" sqref="L40"/>
      <selection activeCell="A1" sqref="A1"/>
      <selection activeCell="A40" sqref="A40"/>
    </sheetView>
  </sheetViews>
  <sheetFormatPr defaultColWidth="9.140625" defaultRowHeight="12.75"/>
  <cols>
    <col min="1" max="1" width="15.00390625" style="0" customWidth="1"/>
    <col min="16" max="16" width="18.8515625" style="0" bestFit="1" customWidth="1"/>
  </cols>
  <sheetData>
    <row r="2" ht="12.75">
      <c r="A2" t="s">
        <v>97</v>
      </c>
    </row>
    <row r="3" spans="1:4" ht="12.75">
      <c r="A3" t="s">
        <v>98</v>
      </c>
      <c r="D3">
        <v>2.36</v>
      </c>
    </row>
    <row r="4" spans="1:6" ht="12.75">
      <c r="A4" t="s">
        <v>105</v>
      </c>
      <c r="B4" t="s">
        <v>99</v>
      </c>
      <c r="F4" t="s">
        <v>100</v>
      </c>
    </row>
    <row r="5" spans="4:16" ht="12.75">
      <c r="D5" t="s">
        <v>101</v>
      </c>
      <c r="E5" t="s">
        <v>104</v>
      </c>
      <c r="N5" t="s">
        <v>102</v>
      </c>
      <c r="O5" t="s">
        <v>103</v>
      </c>
      <c r="P5" t="s">
        <v>108</v>
      </c>
    </row>
    <row r="6" spans="1:16" ht="12.75">
      <c r="A6" s="11" t="s">
        <v>68</v>
      </c>
      <c r="B6">
        <v>569.879</v>
      </c>
      <c r="C6">
        <v>17.9766</v>
      </c>
      <c r="D6">
        <v>2.05175</v>
      </c>
      <c r="E6" s="16">
        <f>D6*$D$3/C6</f>
        <v>0.2693573868250948</v>
      </c>
      <c r="F6">
        <v>552.912</v>
      </c>
      <c r="G6">
        <v>17.98</v>
      </c>
      <c r="H6">
        <v>1.93068</v>
      </c>
      <c r="I6" s="16">
        <f>H6*$D$3/G6</f>
        <v>0.2534151724137931</v>
      </c>
      <c r="J6">
        <v>7.69355</v>
      </c>
      <c r="K6">
        <v>1.82704</v>
      </c>
      <c r="L6">
        <v>-0.0503285</v>
      </c>
      <c r="M6" s="2" t="s">
        <v>27</v>
      </c>
      <c r="N6" s="7">
        <f>xray!$D$10</f>
        <v>2.293161</v>
      </c>
      <c r="P6" s="6">
        <f>N6^-0.5</f>
        <v>0.660362991814044</v>
      </c>
    </row>
    <row r="7" spans="1:16" ht="12.75">
      <c r="A7" s="11" t="s">
        <v>66</v>
      </c>
      <c r="B7">
        <v>782.298</v>
      </c>
      <c r="C7">
        <v>18.7998</v>
      </c>
      <c r="D7">
        <v>1.8495</v>
      </c>
      <c r="E7" s="16">
        <f aca="true" t="shared" si="0" ref="E7:E19">D7*$D$3/C7</f>
        <v>0.23217374652921838</v>
      </c>
      <c r="F7">
        <v>739.283</v>
      </c>
      <c r="G7">
        <v>18.8093</v>
      </c>
      <c r="H7">
        <v>1.59725</v>
      </c>
      <c r="I7" s="16">
        <f aca="true" t="shared" si="1" ref="I7:I19">H7*$D$3/G7</f>
        <v>0.20040671370013768</v>
      </c>
      <c r="J7">
        <v>19.5987</v>
      </c>
      <c r="K7">
        <v>5.72489</v>
      </c>
      <c r="L7">
        <v>-0.160578</v>
      </c>
      <c r="M7" s="2" t="s">
        <v>25</v>
      </c>
      <c r="N7" s="7">
        <f>xray!$D$12</f>
        <v>3.44398</v>
      </c>
      <c r="P7" s="6">
        <f aca="true" t="shared" si="2" ref="P7:P19">N7^-0.5</f>
        <v>0.5388522363751783</v>
      </c>
    </row>
    <row r="8" spans="1:16" ht="12.75">
      <c r="A8" s="11" t="s">
        <v>67</v>
      </c>
      <c r="B8">
        <v>485.949</v>
      </c>
      <c r="C8">
        <v>15.8164</v>
      </c>
      <c r="D8">
        <v>5.32312</v>
      </c>
      <c r="E8" s="17">
        <f>I8</f>
        <v>0.19911276207998788</v>
      </c>
      <c r="F8">
        <v>513.77</v>
      </c>
      <c r="G8">
        <v>17.1751</v>
      </c>
      <c r="H8">
        <v>1.44906</v>
      </c>
      <c r="I8" s="16">
        <f t="shared" si="1"/>
        <v>0.19911276207998788</v>
      </c>
      <c r="J8">
        <v>37.3827</v>
      </c>
      <c r="K8">
        <v>29.2115</v>
      </c>
      <c r="L8">
        <v>-1.02873</v>
      </c>
      <c r="M8" s="2" t="s">
        <v>26</v>
      </c>
      <c r="N8" s="7">
        <f>xray!$D$9</f>
        <v>9.88642</v>
      </c>
      <c r="P8" s="6">
        <f t="shared" si="2"/>
        <v>0.318039067761582</v>
      </c>
    </row>
    <row r="9" spans="1:16" ht="12.75">
      <c r="A9" s="11" t="s">
        <v>69</v>
      </c>
      <c r="B9">
        <v>774.835</v>
      </c>
      <c r="C9">
        <v>19.457</v>
      </c>
      <c r="D9">
        <v>2.25715</v>
      </c>
      <c r="E9" s="16">
        <f t="shared" si="0"/>
        <v>0.2737767384488873</v>
      </c>
      <c r="F9">
        <v>746.797</v>
      </c>
      <c r="G9">
        <v>19.4669</v>
      </c>
      <c r="H9">
        <v>2.08991</v>
      </c>
      <c r="I9" s="16">
        <f t="shared" si="1"/>
        <v>0.25336276448741196</v>
      </c>
      <c r="J9">
        <v>13.0619</v>
      </c>
      <c r="K9">
        <v>3.20955</v>
      </c>
      <c r="L9">
        <v>-0.0912161</v>
      </c>
      <c r="M9" s="2" t="s">
        <v>27</v>
      </c>
      <c r="N9" s="7">
        <f>xray!$D$10</f>
        <v>2.293161</v>
      </c>
      <c r="P9" s="6">
        <f t="shared" si="2"/>
        <v>0.660362991814044</v>
      </c>
    </row>
    <row r="10" spans="1:16" ht="12.75">
      <c r="A10" s="11" t="s">
        <v>71</v>
      </c>
      <c r="B10">
        <v>1407.96</v>
      </c>
      <c r="C10">
        <v>19.7122</v>
      </c>
      <c r="D10">
        <v>2.0738</v>
      </c>
      <c r="E10" s="16">
        <f t="shared" si="0"/>
        <v>0.24828116597842959</v>
      </c>
      <c r="F10">
        <v>1378.81</v>
      </c>
      <c r="G10">
        <v>19.725</v>
      </c>
      <c r="H10">
        <v>1.989</v>
      </c>
      <c r="I10" s="16">
        <f t="shared" si="1"/>
        <v>0.23797414448669202</v>
      </c>
      <c r="J10">
        <v>7.30411</v>
      </c>
      <c r="K10">
        <v>4.57189</v>
      </c>
      <c r="L10">
        <v>-0.143212</v>
      </c>
      <c r="M10" s="2" t="s">
        <v>31</v>
      </c>
      <c r="N10" s="7">
        <f>xray!$D$3</f>
        <v>2.6223899999999998</v>
      </c>
      <c r="P10" s="6">
        <f t="shared" si="2"/>
        <v>0.6175204720885741</v>
      </c>
    </row>
    <row r="11" spans="1:16" ht="12.75">
      <c r="A11" s="11" t="s">
        <v>70</v>
      </c>
      <c r="B11">
        <v>814.53</v>
      </c>
      <c r="C11">
        <v>19.373</v>
      </c>
      <c r="D11">
        <v>1.63729</v>
      </c>
      <c r="E11" s="16">
        <f t="shared" si="0"/>
        <v>0.19945307386568933</v>
      </c>
      <c r="F11">
        <v>785.474</v>
      </c>
      <c r="G11">
        <v>19.3985</v>
      </c>
      <c r="H11">
        <v>1.47469</v>
      </c>
      <c r="I11" s="16">
        <f t="shared" si="1"/>
        <v>0.17940915019202516</v>
      </c>
      <c r="J11">
        <v>1.16511</v>
      </c>
      <c r="K11">
        <v>6.66855</v>
      </c>
      <c r="L11">
        <v>-0.212211</v>
      </c>
      <c r="M11" s="2" t="s">
        <v>30</v>
      </c>
      <c r="N11" s="7">
        <f>xray!$D$5</f>
        <v>5.41472</v>
      </c>
      <c r="P11" s="6">
        <f t="shared" si="2"/>
        <v>0.42974615344104716</v>
      </c>
    </row>
    <row r="12" spans="1:16" ht="12.75">
      <c r="A12" s="11" t="s">
        <v>72</v>
      </c>
      <c r="B12">
        <v>1053.96</v>
      </c>
      <c r="C12">
        <v>20.3177</v>
      </c>
      <c r="D12">
        <v>1.68219</v>
      </c>
      <c r="E12" s="16">
        <f t="shared" si="0"/>
        <v>0.1953945771420978</v>
      </c>
      <c r="F12">
        <v>993.668</v>
      </c>
      <c r="G12">
        <v>20.3372</v>
      </c>
      <c r="H12">
        <v>1.44639</v>
      </c>
      <c r="I12" s="16">
        <f t="shared" si="1"/>
        <v>0.16784416733867003</v>
      </c>
      <c r="J12">
        <v>-8.43599</v>
      </c>
      <c r="K12">
        <v>13.5332</v>
      </c>
      <c r="L12">
        <v>-0.407079</v>
      </c>
      <c r="M12" s="2" t="s">
        <v>45</v>
      </c>
      <c r="N12" s="7">
        <f>xray!$D$7</f>
        <v>8.04778</v>
      </c>
      <c r="P12" s="6">
        <f t="shared" si="2"/>
        <v>0.3525022976835589</v>
      </c>
    </row>
    <row r="13" spans="1:16" ht="12.75">
      <c r="A13" s="11" t="s">
        <v>17</v>
      </c>
      <c r="B13">
        <v>550.235</v>
      </c>
      <c r="C13">
        <v>18.0853</v>
      </c>
      <c r="D13">
        <v>2.05887</v>
      </c>
      <c r="E13" s="16">
        <f t="shared" si="0"/>
        <v>0.26866754767684253</v>
      </c>
      <c r="F13">
        <v>533.133</v>
      </c>
      <c r="G13">
        <v>18.0878</v>
      </c>
      <c r="H13">
        <v>1.93444</v>
      </c>
      <c r="I13" s="16">
        <f t="shared" si="1"/>
        <v>0.2523954488660865</v>
      </c>
      <c r="J13">
        <v>12.4102</v>
      </c>
      <c r="K13">
        <v>1.41151</v>
      </c>
      <c r="L13">
        <v>-0.0419888</v>
      </c>
      <c r="M13" s="2" t="s">
        <v>16</v>
      </c>
      <c r="N13" s="7">
        <f>xray!$D$10</f>
        <v>2.293161</v>
      </c>
      <c r="P13" s="6">
        <f t="shared" si="2"/>
        <v>0.660362991814044</v>
      </c>
    </row>
    <row r="14" spans="1:16" ht="12.75">
      <c r="A14" s="11" t="s">
        <v>18</v>
      </c>
      <c r="B14">
        <v>463.157</v>
      </c>
      <c r="C14">
        <v>24.478</v>
      </c>
      <c r="D14">
        <v>2.67814</v>
      </c>
      <c r="E14" s="16">
        <f t="shared" si="0"/>
        <v>0.25820779475447336</v>
      </c>
      <c r="F14">
        <v>462.86</v>
      </c>
      <c r="G14">
        <v>24.5952</v>
      </c>
      <c r="H14">
        <v>2.68412</v>
      </c>
      <c r="I14" s="16">
        <f t="shared" si="1"/>
        <v>0.25755119698152484</v>
      </c>
      <c r="J14">
        <v>4.91895</v>
      </c>
      <c r="K14">
        <v>2.44882</v>
      </c>
      <c r="L14">
        <v>-0.107155</v>
      </c>
      <c r="M14" s="2" t="s">
        <v>16</v>
      </c>
      <c r="N14" s="7">
        <f>xray!$D$10</f>
        <v>2.293161</v>
      </c>
      <c r="P14" s="6">
        <f t="shared" si="2"/>
        <v>0.660362991814044</v>
      </c>
    </row>
    <row r="15" spans="1:16" ht="12.75">
      <c r="A15" s="11" t="s">
        <v>11</v>
      </c>
      <c r="B15">
        <v>321.854</v>
      </c>
      <c r="C15">
        <v>22.9922</v>
      </c>
      <c r="D15">
        <v>2.57542</v>
      </c>
      <c r="E15" s="16">
        <f t="shared" si="0"/>
        <v>0.26435013613312336</v>
      </c>
      <c r="F15">
        <v>301.816</v>
      </c>
      <c r="G15">
        <v>23.0567</v>
      </c>
      <c r="H15">
        <v>2.14448</v>
      </c>
      <c r="I15" s="16">
        <f t="shared" si="1"/>
        <v>0.21950117753191048</v>
      </c>
      <c r="J15">
        <v>27.2363</v>
      </c>
      <c r="K15">
        <v>1.6164</v>
      </c>
      <c r="L15">
        <v>-0.0560315</v>
      </c>
      <c r="M15" s="2" t="s">
        <v>10</v>
      </c>
      <c r="N15" s="7">
        <f>xray!$D$11</f>
        <v>2.98431</v>
      </c>
      <c r="P15" s="6">
        <f t="shared" si="2"/>
        <v>0.5788659881491806</v>
      </c>
    </row>
    <row r="16" spans="1:16" ht="12.75">
      <c r="A16" s="11" t="s">
        <v>36</v>
      </c>
      <c r="B16">
        <v>1579.49</v>
      </c>
      <c r="C16">
        <v>23.2795</v>
      </c>
      <c r="D16">
        <v>1.77519</v>
      </c>
      <c r="E16" s="16">
        <f t="shared" si="0"/>
        <v>0.1799629888958096</v>
      </c>
      <c r="F16">
        <v>1501.98</v>
      </c>
      <c r="G16">
        <v>23.2991</v>
      </c>
      <c r="H16">
        <v>1.51857</v>
      </c>
      <c r="I16" s="16">
        <f t="shared" si="1"/>
        <v>0.1538181818181818</v>
      </c>
      <c r="J16">
        <v>-23.6454</v>
      </c>
      <c r="K16">
        <v>17.4886</v>
      </c>
      <c r="L16">
        <v>-0.446811</v>
      </c>
      <c r="M16" s="2" t="s">
        <v>44</v>
      </c>
      <c r="N16" s="7">
        <f>xray!$D$8</f>
        <v>8.90529</v>
      </c>
      <c r="P16" s="6">
        <f t="shared" si="2"/>
        <v>0.3351011873103628</v>
      </c>
    </row>
    <row r="17" spans="1:16" ht="12.75">
      <c r="A17" s="11" t="s">
        <v>19</v>
      </c>
      <c r="B17">
        <v>1197.26</v>
      </c>
      <c r="C17">
        <v>25.5576</v>
      </c>
      <c r="D17">
        <v>2.72545</v>
      </c>
      <c r="E17" s="16">
        <f t="shared" si="0"/>
        <v>0.25166924906877014</v>
      </c>
      <c r="F17">
        <v>-1841.33</v>
      </c>
      <c r="G17">
        <v>31.4452</v>
      </c>
      <c r="H17">
        <v>2.03398</v>
      </c>
      <c r="I17" s="16">
        <f t="shared" si="1"/>
        <v>0.15265264014857594</v>
      </c>
      <c r="J17">
        <v>197.634</v>
      </c>
      <c r="K17">
        <v>-65.3966</v>
      </c>
      <c r="L17">
        <v>3.80685</v>
      </c>
      <c r="M17" s="2" t="s">
        <v>16</v>
      </c>
      <c r="N17" s="7">
        <f>xray!$D$10</f>
        <v>2.293161</v>
      </c>
      <c r="P17" s="6">
        <f t="shared" si="2"/>
        <v>0.660362991814044</v>
      </c>
    </row>
    <row r="18" spans="1:16" ht="12.75">
      <c r="A18" s="11" t="s">
        <v>24</v>
      </c>
      <c r="B18">
        <v>466.576</v>
      </c>
      <c r="C18">
        <v>21.5826</v>
      </c>
      <c r="D18">
        <v>1.99942</v>
      </c>
      <c r="E18" s="16">
        <f t="shared" si="0"/>
        <v>0.2186312677805269</v>
      </c>
      <c r="F18">
        <v>447.249</v>
      </c>
      <c r="G18">
        <v>21.5958</v>
      </c>
      <c r="H18">
        <v>1.79607</v>
      </c>
      <c r="I18" s="16">
        <f t="shared" si="1"/>
        <v>0.1962754424471425</v>
      </c>
      <c r="J18">
        <v>4.32458</v>
      </c>
      <c r="K18">
        <v>3.19327</v>
      </c>
      <c r="L18">
        <v>-0.0899385</v>
      </c>
      <c r="M18" s="2" t="s">
        <v>23</v>
      </c>
      <c r="N18" s="7">
        <f>xray!$D$4</f>
        <v>4.510800000000001</v>
      </c>
      <c r="P18" s="6">
        <f t="shared" si="2"/>
        <v>0.4708398515676471</v>
      </c>
    </row>
    <row r="19" spans="1:16" ht="12.75">
      <c r="A19" s="11" t="s">
        <v>20</v>
      </c>
      <c r="B19">
        <v>21458</v>
      </c>
      <c r="C19">
        <v>22.4772</v>
      </c>
      <c r="D19">
        <v>1.71567</v>
      </c>
      <c r="E19" s="16">
        <f t="shared" si="0"/>
        <v>0.1801372590892104</v>
      </c>
      <c r="F19">
        <v>20865</v>
      </c>
      <c r="G19">
        <v>22.5006</v>
      </c>
      <c r="H19">
        <v>1.59824</v>
      </c>
      <c r="I19" s="16">
        <f t="shared" si="1"/>
        <v>0.1676331475605095</v>
      </c>
      <c r="J19">
        <v>-368.825</v>
      </c>
      <c r="K19">
        <v>161.64</v>
      </c>
      <c r="L19">
        <v>-4.55475</v>
      </c>
      <c r="M19" s="2" t="s">
        <v>22</v>
      </c>
      <c r="N19" s="7">
        <f>xray!$D$6</f>
        <v>6.93032</v>
      </c>
      <c r="P19" s="6">
        <f t="shared" si="2"/>
        <v>0.379859818087784</v>
      </c>
    </row>
    <row r="20" spans="13:14" ht="12.75">
      <c r="M20" s="2"/>
      <c r="N20" s="7"/>
    </row>
    <row r="21" spans="13:14" ht="12.75">
      <c r="M21" s="2"/>
      <c r="N21" s="7"/>
    </row>
  </sheetData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1:T12"/>
  <sheetViews>
    <sheetView tabSelected="1" workbookViewId="0" topLeftCell="A1">
      <selection activeCell="A1" sqref="A1"/>
      <selection activeCell="A1" sqref="A1"/>
      <selection activeCell="D24" sqref="D24"/>
    </sheetView>
  </sheetViews>
  <sheetFormatPr defaultColWidth="9.140625" defaultRowHeight="12.75"/>
  <cols>
    <col min="8" max="8" width="3.57421875" style="4" bestFit="1" customWidth="1"/>
    <col min="10" max="10" width="3.57421875" style="4" bestFit="1" customWidth="1"/>
    <col min="12" max="12" width="3.57421875" style="4" bestFit="1" customWidth="1"/>
    <col min="14" max="14" width="3.57421875" style="4" bestFit="1" customWidth="1"/>
    <col min="16" max="16" width="3.57421875" style="4" bestFit="1" customWidth="1"/>
    <col min="18" max="18" width="3.57421875" style="4" bestFit="1" customWidth="1"/>
    <col min="20" max="20" width="3.57421875" style="4" bestFit="1" customWidth="1"/>
  </cols>
  <sheetData>
    <row r="1" spans="4:7" ht="12.75">
      <c r="D1" t="s">
        <v>63</v>
      </c>
      <c r="G1" t="s">
        <v>62</v>
      </c>
    </row>
    <row r="2" spans="2:19" ht="12.75">
      <c r="B2" t="s">
        <v>50</v>
      </c>
      <c r="C2" t="s">
        <v>51</v>
      </c>
      <c r="D2" t="s">
        <v>59</v>
      </c>
      <c r="E2" t="s">
        <v>60</v>
      </c>
      <c r="F2" t="s">
        <v>61</v>
      </c>
      <c r="G2" t="s">
        <v>52</v>
      </c>
      <c r="I2" t="s">
        <v>53</v>
      </c>
      <c r="K2" t="s">
        <v>54</v>
      </c>
      <c r="M2" t="s">
        <v>55</v>
      </c>
      <c r="O2" t="s">
        <v>56</v>
      </c>
      <c r="Q2" t="s">
        <v>57</v>
      </c>
      <c r="S2" t="s">
        <v>58</v>
      </c>
    </row>
    <row r="3" spans="2:10" ht="12.75">
      <c r="B3" s="2" t="s">
        <v>31</v>
      </c>
      <c r="C3">
        <v>17</v>
      </c>
      <c r="D3">
        <f>G3/1000</f>
        <v>2.6223899999999998</v>
      </c>
      <c r="G3">
        <v>2622.39</v>
      </c>
      <c r="H3" s="4">
        <v>100</v>
      </c>
      <c r="I3">
        <v>2620.78</v>
      </c>
      <c r="J3" s="4">
        <v>50</v>
      </c>
    </row>
    <row r="4" spans="2:10" ht="12.75">
      <c r="B4" s="2" t="s">
        <v>43</v>
      </c>
      <c r="C4">
        <v>22</v>
      </c>
      <c r="D4">
        <f aca="true" t="shared" si="0" ref="D4:D9">G4/1000</f>
        <v>4.510800000000001</v>
      </c>
      <c r="G4">
        <v>4510.8</v>
      </c>
      <c r="H4" s="4">
        <v>100</v>
      </c>
      <c r="I4">
        <v>4504.86</v>
      </c>
      <c r="J4" s="4">
        <v>50</v>
      </c>
    </row>
    <row r="5" spans="2:10" ht="12.75">
      <c r="B5" s="2" t="s">
        <v>30</v>
      </c>
      <c r="C5">
        <v>24</v>
      </c>
      <c r="D5">
        <f t="shared" si="0"/>
        <v>5.41472</v>
      </c>
      <c r="G5">
        <v>5414.72</v>
      </c>
      <c r="H5" s="4">
        <v>100</v>
      </c>
      <c r="I5">
        <v>5405.509</v>
      </c>
      <c r="J5" s="4">
        <v>50</v>
      </c>
    </row>
    <row r="6" spans="2:10" ht="12.75">
      <c r="B6" s="2" t="s">
        <v>22</v>
      </c>
      <c r="C6">
        <v>27</v>
      </c>
      <c r="D6">
        <f t="shared" si="0"/>
        <v>6.93032</v>
      </c>
      <c r="G6">
        <v>6930.32</v>
      </c>
      <c r="H6" s="4">
        <v>100</v>
      </c>
      <c r="I6">
        <v>6915.3</v>
      </c>
      <c r="J6" s="4">
        <v>51</v>
      </c>
    </row>
    <row r="7" spans="2:10" ht="12.75" customHeight="1">
      <c r="B7" s="2" t="s">
        <v>45</v>
      </c>
      <c r="C7">
        <v>29</v>
      </c>
      <c r="D7">
        <f t="shared" si="0"/>
        <v>8.04778</v>
      </c>
      <c r="G7">
        <v>8047.78</v>
      </c>
      <c r="H7" s="4">
        <v>100</v>
      </c>
      <c r="I7">
        <v>8027.83</v>
      </c>
      <c r="J7" s="4">
        <v>51</v>
      </c>
    </row>
    <row r="8" spans="2:12" ht="12.75">
      <c r="B8" s="2" t="s">
        <v>44</v>
      </c>
      <c r="C8">
        <v>29</v>
      </c>
      <c r="D8">
        <f>K8/1000</f>
        <v>8.90529</v>
      </c>
      <c r="K8">
        <v>8905.29</v>
      </c>
      <c r="L8" s="4">
        <v>17</v>
      </c>
    </row>
    <row r="9" spans="2:12" ht="12.75">
      <c r="B9" s="2" t="s">
        <v>26</v>
      </c>
      <c r="C9">
        <v>32</v>
      </c>
      <c r="D9">
        <f t="shared" si="0"/>
        <v>9.88642</v>
      </c>
      <c r="G9">
        <v>9886.42</v>
      </c>
      <c r="H9" s="4">
        <v>100</v>
      </c>
      <c r="I9">
        <v>9855.32</v>
      </c>
      <c r="J9" s="4">
        <v>51</v>
      </c>
      <c r="K9">
        <v>10982.1</v>
      </c>
      <c r="L9" s="4">
        <v>60</v>
      </c>
    </row>
    <row r="10" spans="2:20" ht="12.75">
      <c r="B10" s="2" t="s">
        <v>16</v>
      </c>
      <c r="C10">
        <v>42</v>
      </c>
      <c r="D10">
        <f>M10/1000</f>
        <v>2.293161</v>
      </c>
      <c r="M10">
        <v>2293.161</v>
      </c>
      <c r="N10" s="4">
        <v>100</v>
      </c>
      <c r="O10">
        <v>2289.85</v>
      </c>
      <c r="P10" s="4">
        <v>11</v>
      </c>
      <c r="Q10">
        <v>2394.81</v>
      </c>
      <c r="R10" s="4">
        <v>53</v>
      </c>
      <c r="S10">
        <v>2518.3</v>
      </c>
      <c r="T10" s="4">
        <v>5</v>
      </c>
    </row>
    <row r="11" spans="2:20" ht="12.75">
      <c r="B11" s="2" t="s">
        <v>10</v>
      </c>
      <c r="C11">
        <v>47</v>
      </c>
      <c r="D11">
        <f>M11/1000</f>
        <v>2.98431</v>
      </c>
      <c r="M11">
        <v>2984.31</v>
      </c>
      <c r="N11" s="4">
        <v>100</v>
      </c>
      <c r="O11">
        <v>2978.21</v>
      </c>
      <c r="P11" s="4">
        <v>11</v>
      </c>
      <c r="Q11">
        <v>3150.94</v>
      </c>
      <c r="R11" s="4">
        <v>56</v>
      </c>
      <c r="S11">
        <v>3347.81</v>
      </c>
      <c r="T11" s="4">
        <v>13</v>
      </c>
    </row>
    <row r="12" spans="2:20" ht="12.75" customHeight="1">
      <c r="B12" s="2" t="s">
        <v>25</v>
      </c>
      <c r="C12">
        <v>50</v>
      </c>
      <c r="D12">
        <f>M12/1000</f>
        <v>3.44398</v>
      </c>
      <c r="M12">
        <v>3443.98</v>
      </c>
      <c r="N12" s="4">
        <v>100</v>
      </c>
      <c r="O12">
        <v>3435.42</v>
      </c>
      <c r="P12" s="4">
        <v>11</v>
      </c>
      <c r="Q12">
        <v>3662.8</v>
      </c>
      <c r="R12" s="4">
        <v>60</v>
      </c>
      <c r="S12">
        <v>3904.86</v>
      </c>
      <c r="T12" s="4">
        <v>16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29"/>
  <sheetViews>
    <sheetView workbookViewId="0" topLeftCell="A1">
      <selection activeCell="A1" sqref="A1"/>
      <selection activeCell="D30" sqref="D30"/>
      <selection activeCell="A1" sqref="A1"/>
    </sheetView>
  </sheetViews>
  <sheetFormatPr defaultColWidth="9.140625" defaultRowHeight="12.75"/>
  <sheetData>
    <row r="2" ht="12.75">
      <c r="B2" t="s">
        <v>115</v>
      </c>
    </row>
    <row r="5" spans="2:4" ht="12.75">
      <c r="B5">
        <v>7</v>
      </c>
      <c r="C5" t="s">
        <v>124</v>
      </c>
      <c r="D5">
        <v>38</v>
      </c>
    </row>
    <row r="6" spans="2:4" ht="12.75">
      <c r="B6">
        <v>7</v>
      </c>
      <c r="C6" t="s">
        <v>125</v>
      </c>
      <c r="D6">
        <v>32</v>
      </c>
    </row>
    <row r="7" spans="3:4" ht="12.75">
      <c r="C7" t="s">
        <v>126</v>
      </c>
      <c r="D7">
        <v>33</v>
      </c>
    </row>
    <row r="8" spans="3:4" ht="12.75">
      <c r="C8" t="s">
        <v>127</v>
      </c>
      <c r="D8">
        <v>39</v>
      </c>
    </row>
    <row r="9" spans="3:4" ht="12.75">
      <c r="C9">
        <v>11</v>
      </c>
      <c r="D9">
        <v>59</v>
      </c>
    </row>
    <row r="10" spans="3:4" ht="12.75">
      <c r="C10">
        <v>13</v>
      </c>
      <c r="D10">
        <v>122</v>
      </c>
    </row>
    <row r="11" spans="3:4" ht="12.75">
      <c r="C11">
        <v>14</v>
      </c>
      <c r="D11">
        <v>105</v>
      </c>
    </row>
    <row r="12" spans="3:4" ht="12.75">
      <c r="C12">
        <v>15</v>
      </c>
      <c r="D12">
        <v>87</v>
      </c>
    </row>
    <row r="13" spans="3:4" ht="12.75">
      <c r="C13">
        <v>17</v>
      </c>
      <c r="D13">
        <v>138</v>
      </c>
    </row>
    <row r="14" spans="3:4" ht="12.75">
      <c r="C14">
        <v>18</v>
      </c>
      <c r="D14">
        <v>80</v>
      </c>
    </row>
    <row r="15" spans="3:4" ht="12.75">
      <c r="C15">
        <v>20</v>
      </c>
      <c r="D15">
        <v>93</v>
      </c>
    </row>
    <row r="16" spans="3:4" ht="12.75">
      <c r="C16">
        <v>21</v>
      </c>
      <c r="D16">
        <v>29</v>
      </c>
    </row>
    <row r="17" spans="3:4" ht="12.75">
      <c r="C17">
        <v>23</v>
      </c>
      <c r="D17">
        <v>87</v>
      </c>
    </row>
    <row r="18" spans="3:4" ht="12.75">
      <c r="C18">
        <v>24</v>
      </c>
      <c r="D18">
        <v>89</v>
      </c>
    </row>
    <row r="19" spans="3:4" ht="12.75">
      <c r="C19">
        <v>25</v>
      </c>
      <c r="D19">
        <v>137</v>
      </c>
    </row>
    <row r="20" spans="3:4" ht="12.75">
      <c r="C20">
        <v>26</v>
      </c>
      <c r="D20">
        <v>32</v>
      </c>
    </row>
    <row r="21" spans="3:4" ht="12.75">
      <c r="C21">
        <v>27</v>
      </c>
      <c r="D21">
        <v>123</v>
      </c>
    </row>
    <row r="22" spans="3:4" ht="12.75">
      <c r="C22">
        <v>28</v>
      </c>
      <c r="D22">
        <v>50</v>
      </c>
    </row>
    <row r="23" spans="3:4" ht="12.75">
      <c r="C23">
        <v>30</v>
      </c>
      <c r="D23">
        <v>105</v>
      </c>
    </row>
    <row r="24" spans="2:4" ht="12.75">
      <c r="B24">
        <v>8</v>
      </c>
      <c r="C24">
        <v>2</v>
      </c>
      <c r="D24">
        <v>59</v>
      </c>
    </row>
    <row r="25" spans="3:4" ht="12.75">
      <c r="C25">
        <v>4</v>
      </c>
      <c r="D25">
        <v>130</v>
      </c>
    </row>
    <row r="26" spans="3:4" ht="12.75">
      <c r="C26">
        <v>6</v>
      </c>
      <c r="D26">
        <v>63</v>
      </c>
    </row>
    <row r="27" spans="3:4" ht="12.75">
      <c r="C27">
        <v>7</v>
      </c>
      <c r="D27">
        <v>72</v>
      </c>
    </row>
    <row r="28" spans="3:4" ht="12.75">
      <c r="C28">
        <v>9</v>
      </c>
      <c r="D28">
        <v>130</v>
      </c>
    </row>
    <row r="29" spans="3:4" ht="12.75">
      <c r="C29">
        <v>10</v>
      </c>
      <c r="D29">
        <v>47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F30"/>
  <sheetViews>
    <sheetView workbookViewId="0" topLeftCell="A1">
      <selection activeCell="A17" sqref="A17:F30"/>
      <selection activeCell="E14" sqref="E14"/>
      <selection activeCell="A1" sqref="A1"/>
    </sheetView>
  </sheetViews>
  <sheetFormatPr defaultColWidth="9.140625" defaultRowHeight="12.75"/>
  <sheetData>
    <row r="1" spans="1:3" ht="12.75">
      <c r="A1">
        <v>569.879</v>
      </c>
      <c r="B1">
        <v>17.9766</v>
      </c>
      <c r="C1">
        <v>2.05175</v>
      </c>
    </row>
    <row r="2" spans="1:3" ht="12.75">
      <c r="A2">
        <v>782.298</v>
      </c>
      <c r="B2">
        <v>18.7998</v>
      </c>
      <c r="C2">
        <v>1.8495</v>
      </c>
    </row>
    <row r="3" spans="1:3" ht="12.75">
      <c r="A3">
        <v>485.949</v>
      </c>
      <c r="B3">
        <v>15.8164</v>
      </c>
      <c r="C3">
        <v>5.32312</v>
      </c>
    </row>
    <row r="4" spans="1:3" ht="12.75">
      <c r="A4">
        <v>774.835</v>
      </c>
      <c r="B4">
        <v>19.457</v>
      </c>
      <c r="C4">
        <v>2.25715</v>
      </c>
    </row>
    <row r="5" spans="1:3" ht="12.75">
      <c r="A5">
        <v>1407.96</v>
      </c>
      <c r="B5">
        <v>19.7122</v>
      </c>
      <c r="C5">
        <v>2.0738</v>
      </c>
    </row>
    <row r="6" spans="1:3" ht="12.75">
      <c r="A6">
        <v>814.53</v>
      </c>
      <c r="B6">
        <v>19.373</v>
      </c>
      <c r="C6">
        <v>1.63729</v>
      </c>
    </row>
    <row r="7" spans="1:3" ht="12.75">
      <c r="A7">
        <v>1053.96</v>
      </c>
      <c r="B7">
        <v>20.3177</v>
      </c>
      <c r="C7">
        <v>1.68219</v>
      </c>
    </row>
    <row r="8" spans="1:3" ht="12.75">
      <c r="A8">
        <v>550.235</v>
      </c>
      <c r="B8">
        <v>18.0853</v>
      </c>
      <c r="C8">
        <v>2.05887</v>
      </c>
    </row>
    <row r="9" spans="1:3" ht="12.75">
      <c r="A9">
        <v>463.157</v>
      </c>
      <c r="B9">
        <v>24.478</v>
      </c>
      <c r="C9">
        <v>2.67814</v>
      </c>
    </row>
    <row r="10" spans="1:3" ht="12.75">
      <c r="A10">
        <v>321.854</v>
      </c>
      <c r="B10">
        <v>22.9922</v>
      </c>
      <c r="C10">
        <v>2.57542</v>
      </c>
    </row>
    <row r="11" spans="1:3" ht="12.75">
      <c r="A11">
        <v>1579.49</v>
      </c>
      <c r="B11">
        <v>23.2795</v>
      </c>
      <c r="C11">
        <v>1.77519</v>
      </c>
    </row>
    <row r="12" spans="1:3" ht="12.75">
      <c r="A12">
        <v>1197.26</v>
      </c>
      <c r="B12">
        <v>25.5576</v>
      </c>
      <c r="C12">
        <v>2.72545</v>
      </c>
    </row>
    <row r="13" spans="1:3" ht="12.75">
      <c r="A13">
        <v>466.576</v>
      </c>
      <c r="B13">
        <v>21.5826</v>
      </c>
      <c r="C13">
        <v>1.99942</v>
      </c>
    </row>
    <row r="14" spans="1:3" ht="12.75">
      <c r="A14">
        <v>21458</v>
      </c>
      <c r="B14">
        <v>22.4772</v>
      </c>
      <c r="C14">
        <v>1.71567</v>
      </c>
    </row>
    <row r="15" ht="12.75">
      <c r="A15" t="s">
        <v>106</v>
      </c>
    </row>
    <row r="16" ht="12.75">
      <c r="A16" t="s">
        <v>107</v>
      </c>
    </row>
    <row r="17" spans="1:6" ht="12.75">
      <c r="A17">
        <v>552.912</v>
      </c>
      <c r="B17">
        <v>17.98</v>
      </c>
      <c r="C17">
        <v>1.93068</v>
      </c>
      <c r="D17">
        <v>7.69355</v>
      </c>
      <c r="E17">
        <v>1.82704</v>
      </c>
      <c r="F17">
        <v>-0.0503285</v>
      </c>
    </row>
    <row r="18" spans="1:6" ht="12.75">
      <c r="A18">
        <v>739.283</v>
      </c>
      <c r="B18">
        <v>18.8093</v>
      </c>
      <c r="C18">
        <v>1.59725</v>
      </c>
      <c r="D18">
        <v>19.5987</v>
      </c>
      <c r="E18">
        <v>5.72489</v>
      </c>
      <c r="F18">
        <v>-0.160578</v>
      </c>
    </row>
    <row r="19" spans="1:6" ht="12.75">
      <c r="A19">
        <v>513.77</v>
      </c>
      <c r="B19">
        <v>17.1751</v>
      </c>
      <c r="C19">
        <v>1.44906</v>
      </c>
      <c r="D19">
        <v>37.3827</v>
      </c>
      <c r="E19">
        <v>29.2115</v>
      </c>
      <c r="F19">
        <v>-1.02873</v>
      </c>
    </row>
    <row r="20" spans="1:6" ht="12.75">
      <c r="A20">
        <v>746.797</v>
      </c>
      <c r="B20">
        <v>19.4669</v>
      </c>
      <c r="C20">
        <v>2.08991</v>
      </c>
      <c r="D20">
        <v>13.0619</v>
      </c>
      <c r="E20">
        <v>3.20955</v>
      </c>
      <c r="F20">
        <v>-0.0912161</v>
      </c>
    </row>
    <row r="21" spans="1:6" ht="12.75">
      <c r="A21">
        <v>1378.81</v>
      </c>
      <c r="B21">
        <v>19.725</v>
      </c>
      <c r="C21">
        <v>1.989</v>
      </c>
      <c r="D21">
        <v>7.30411</v>
      </c>
      <c r="E21">
        <v>4.57189</v>
      </c>
      <c r="F21">
        <v>-0.143212</v>
      </c>
    </row>
    <row r="22" spans="1:6" ht="12.75">
      <c r="A22">
        <v>785.474</v>
      </c>
      <c r="B22">
        <v>19.3985</v>
      </c>
      <c r="C22">
        <v>1.47469</v>
      </c>
      <c r="D22">
        <v>1.16511</v>
      </c>
      <c r="E22">
        <v>6.66855</v>
      </c>
      <c r="F22">
        <v>-0.212211</v>
      </c>
    </row>
    <row r="23" spans="1:6" ht="12.75">
      <c r="A23">
        <v>993.668</v>
      </c>
      <c r="B23">
        <v>20.3372</v>
      </c>
      <c r="C23">
        <v>1.44639</v>
      </c>
      <c r="D23">
        <v>-8.43599</v>
      </c>
      <c r="E23">
        <v>13.5332</v>
      </c>
      <c r="F23">
        <v>-0.407079</v>
      </c>
    </row>
    <row r="24" spans="1:6" ht="12.75">
      <c r="A24">
        <v>533.133</v>
      </c>
      <c r="B24">
        <v>18.0878</v>
      </c>
      <c r="C24">
        <v>1.93444</v>
      </c>
      <c r="D24">
        <v>12.4102</v>
      </c>
      <c r="E24">
        <v>1.41151</v>
      </c>
      <c r="F24">
        <v>-0.0419888</v>
      </c>
    </row>
    <row r="25" spans="1:6" ht="12.75">
      <c r="A25">
        <v>462.86</v>
      </c>
      <c r="B25">
        <v>24.5952</v>
      </c>
      <c r="C25">
        <v>2.68412</v>
      </c>
      <c r="D25">
        <v>4.91895</v>
      </c>
      <c r="E25">
        <v>2.44882</v>
      </c>
      <c r="F25">
        <v>-0.107155</v>
      </c>
    </row>
    <row r="26" spans="1:6" ht="12.75">
      <c r="A26">
        <v>301.816</v>
      </c>
      <c r="B26">
        <v>23.0567</v>
      </c>
      <c r="C26">
        <v>2.14448</v>
      </c>
      <c r="D26">
        <v>27.2363</v>
      </c>
      <c r="E26">
        <v>1.6164</v>
      </c>
      <c r="F26">
        <v>-0.0560315</v>
      </c>
    </row>
    <row r="27" spans="1:6" ht="12.75">
      <c r="A27">
        <v>1501.98</v>
      </c>
      <c r="B27">
        <v>23.2991</v>
      </c>
      <c r="C27">
        <v>1.51857</v>
      </c>
      <c r="D27">
        <v>-23.6454</v>
      </c>
      <c r="E27">
        <v>17.4886</v>
      </c>
      <c r="F27">
        <v>-0.446811</v>
      </c>
    </row>
    <row r="28" spans="1:6" ht="12.75">
      <c r="A28">
        <v>-1841.33</v>
      </c>
      <c r="B28">
        <v>31.4452</v>
      </c>
      <c r="C28">
        <v>2.03398</v>
      </c>
      <c r="D28">
        <v>197.634</v>
      </c>
      <c r="E28">
        <v>-65.3966</v>
      </c>
      <c r="F28">
        <v>3.80685</v>
      </c>
    </row>
    <row r="29" spans="1:6" ht="12.75">
      <c r="A29">
        <v>447.249</v>
      </c>
      <c r="B29">
        <v>21.5958</v>
      </c>
      <c r="C29">
        <v>1.79607</v>
      </c>
      <c r="D29">
        <v>4.32458</v>
      </c>
      <c r="E29">
        <v>3.19327</v>
      </c>
      <c r="F29">
        <v>-0.0899385</v>
      </c>
    </row>
    <row r="30" spans="1:6" ht="12.75">
      <c r="A30">
        <v>20865</v>
      </c>
      <c r="B30">
        <v>22.5006</v>
      </c>
      <c r="C30">
        <v>1.59824</v>
      </c>
      <c r="D30">
        <v>-368.825</v>
      </c>
      <c r="E30">
        <v>161.64</v>
      </c>
      <c r="F30">
        <v>-4.55475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Mullard Space Science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Whyndham</dc:creator>
  <cp:keywords/>
  <dc:description/>
  <cp:lastModifiedBy>Matthew Whyndham</cp:lastModifiedBy>
  <cp:lastPrinted>2002-10-02T14:39:38Z</cp:lastPrinted>
  <dcterms:created xsi:type="dcterms:W3CDTF">2000-07-31T09:22:06Z</dcterms:created>
  <dcterms:modified xsi:type="dcterms:W3CDTF">2002-10-02T16:27:54Z</dcterms:modified>
  <cp:category/>
  <cp:version/>
  <cp:contentType/>
  <cp:contentStatus/>
</cp:coreProperties>
</file>